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1700" windowHeight="6420" activeTab="1"/>
  </bookViews>
  <sheets>
    <sheet name="Лист1" sheetId="1" r:id="rId1"/>
    <sheet name="Лист3" sheetId="2" r:id="rId2"/>
  </sheets>
  <definedNames>
    <definedName name="_xlnm.Print_Area" localSheetId="0">'Лист1'!$A$1:$O$151</definedName>
    <definedName name="_xlnm.Print_Area" localSheetId="1">'Лист3'!$A$1:$Z$176</definedName>
  </definedNames>
  <calcPr fullCalcOnLoad="1"/>
</workbook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A6" authorId="0">
      <text>
        <r>
          <rPr>
            <sz val="8"/>
            <rFont val="Tahoma"/>
            <family val="0"/>
          </rPr>
          <t xml:space="preserve">Длина 1-го звена
</t>
        </r>
      </text>
    </comment>
    <comment ref="C6" authorId="0">
      <text>
        <r>
          <rPr>
            <sz val="8"/>
            <rFont val="Tahoma"/>
            <family val="0"/>
          </rPr>
          <t xml:space="preserve">Масса 1-го звена
</t>
        </r>
      </text>
    </comment>
    <comment ref="A7" authorId="0">
      <text>
        <r>
          <rPr>
            <sz val="8"/>
            <rFont val="Tahoma"/>
            <family val="0"/>
          </rPr>
          <t xml:space="preserve">Длина 2-го звена
</t>
        </r>
      </text>
    </comment>
    <comment ref="C7" authorId="0">
      <text>
        <r>
          <rPr>
            <sz val="8"/>
            <rFont val="Tahoma"/>
            <family val="0"/>
          </rPr>
          <t xml:space="preserve">Масса 2-го звена
</t>
        </r>
      </text>
    </comment>
    <comment ref="A8" authorId="0">
      <text>
        <r>
          <rPr>
            <sz val="8"/>
            <rFont val="Tahoma"/>
            <family val="0"/>
          </rPr>
          <t xml:space="preserve">Длина 3-го звена
</t>
        </r>
      </text>
    </comment>
    <comment ref="C8" authorId="0">
      <text>
        <r>
          <rPr>
            <sz val="8"/>
            <rFont val="Tahoma"/>
            <family val="0"/>
          </rPr>
          <t xml:space="preserve">Масса 3-го звена
</t>
        </r>
      </text>
    </comment>
    <comment ref="A9" authorId="0">
      <text>
        <r>
          <rPr>
            <sz val="8"/>
            <rFont val="Tahoma"/>
            <family val="0"/>
          </rPr>
          <t xml:space="preserve">Проекция на ось X вектора ОА в начальный момент времени 
</t>
        </r>
      </text>
    </comment>
    <comment ref="C9" authorId="0">
      <text>
        <r>
          <rPr>
            <sz val="8"/>
            <rFont val="Tahoma"/>
            <family val="0"/>
          </rPr>
          <t xml:space="preserve">Проекция на ось Y вектора ОА в начальный момент времени 
</t>
        </r>
      </text>
    </comment>
    <comment ref="A10" authorId="0">
      <text>
        <r>
          <rPr>
            <sz val="8"/>
            <rFont val="Tahoma"/>
            <family val="0"/>
          </rPr>
          <t xml:space="preserve">Проекция на ось X вектора АB в начальный момент времени 
</t>
        </r>
      </text>
    </comment>
    <comment ref="C10" authorId="0">
      <text>
        <r>
          <rPr>
            <sz val="8"/>
            <rFont val="Tahoma"/>
            <family val="0"/>
          </rPr>
          <t xml:space="preserve">Проекция на ось Y вектора AB в начальный момент времени 
</t>
        </r>
      </text>
    </comment>
    <comment ref="E10" authorId="0">
      <text>
        <r>
          <rPr>
            <sz val="8"/>
            <rFont val="Tahoma"/>
            <family val="0"/>
          </rPr>
          <t xml:space="preserve">Угловая скорость 1-го звена
</t>
        </r>
      </text>
    </comment>
    <comment ref="A11" authorId="0">
      <text>
        <r>
          <rPr>
            <sz val="8"/>
            <rFont val="Tahoma"/>
            <family val="0"/>
          </rPr>
          <t xml:space="preserve">Проекция на ось X вектора АM в начальный момент времени 
</t>
        </r>
      </text>
    </comment>
    <comment ref="C11" authorId="0">
      <text>
        <r>
          <rPr>
            <sz val="8"/>
            <rFont val="Tahoma"/>
            <family val="0"/>
          </rPr>
          <t xml:space="preserve">Проекция на ось Y вектора AМ в начальный момент времени 
</t>
        </r>
      </text>
    </comment>
    <comment ref="E11" authorId="0">
      <text>
        <r>
          <rPr>
            <sz val="8"/>
            <rFont val="Tahoma"/>
            <family val="0"/>
          </rPr>
          <t xml:space="preserve">Угловое ускорение 1-го звена
</t>
        </r>
      </text>
    </comment>
    <comment ref="A12" authorId="0">
      <text>
        <r>
          <rPr>
            <sz val="8"/>
            <rFont val="Tahoma"/>
            <family val="0"/>
          </rPr>
          <t xml:space="preserve">Проекция на ось X вектора ОА в начальный момент времени 
</t>
        </r>
      </text>
    </comment>
    <comment ref="C12" authorId="0">
      <text>
        <r>
          <rPr>
            <sz val="8"/>
            <rFont val="Tahoma"/>
            <family val="0"/>
          </rPr>
          <t xml:space="preserve">Проекция на ось Y вектора ОА в начальный момент времени 
</t>
        </r>
      </text>
    </comment>
    <comment ref="E12" authorId="0">
      <text>
        <r>
          <rPr>
            <sz val="8"/>
            <rFont val="Tahoma"/>
            <family val="0"/>
          </rPr>
          <t xml:space="preserve">Приращение угла
</t>
        </r>
      </text>
    </comment>
    <comment ref="A13" authorId="0">
      <text>
        <r>
          <rPr>
            <sz val="8"/>
            <rFont val="Tahoma"/>
            <family val="0"/>
          </rPr>
          <t xml:space="preserve">Проекция на ось X вектора АB в начальный момент времени 
</t>
        </r>
      </text>
    </comment>
    <comment ref="C13" authorId="0">
      <text>
        <r>
          <rPr>
            <sz val="8"/>
            <rFont val="Tahoma"/>
            <family val="0"/>
          </rPr>
          <t xml:space="preserve">Проекция на ось Y вектора AB в начальный момент времени 
</t>
        </r>
      </text>
    </comment>
  </commentList>
</comments>
</file>

<file path=xl/sharedStrings.xml><?xml version="1.0" encoding="utf-8"?>
<sst xmlns="http://schemas.openxmlformats.org/spreadsheetml/2006/main" count="191" uniqueCount="128">
  <si>
    <t>РАСЧЁТ МЕХАНИЗМА С ТРЕМЯ ЗВЕНЬЯМИ И ДВУМЯ НЕПОДВИЖНЫМИ ШАРНИРАМИ</t>
  </si>
  <si>
    <t xml:space="preserve"> Начальные данные </t>
  </si>
  <si>
    <t>Тип</t>
  </si>
  <si>
    <t>Значение</t>
  </si>
  <si>
    <t>L1</t>
  </si>
  <si>
    <t>M1</t>
  </si>
  <si>
    <t>A</t>
  </si>
  <si>
    <t>L2</t>
  </si>
  <si>
    <t>M2</t>
  </si>
  <si>
    <t>B</t>
  </si>
  <si>
    <t>L3</t>
  </si>
  <si>
    <t>M3</t>
  </si>
  <si>
    <t>AM</t>
  </si>
  <si>
    <t>Alfa_A</t>
  </si>
  <si>
    <t>Betta_A</t>
  </si>
  <si>
    <t>Fi0</t>
  </si>
  <si>
    <t>Alfa_B</t>
  </si>
  <si>
    <t>Betta_B</t>
  </si>
  <si>
    <t>Fi_t</t>
  </si>
  <si>
    <t>Alfa_M</t>
  </si>
  <si>
    <t>Betta_M</t>
  </si>
  <si>
    <t>Fi_tt</t>
  </si>
  <si>
    <t>Alfa_C1</t>
  </si>
  <si>
    <t>Betta_C1</t>
  </si>
  <si>
    <t>Delta_Fi</t>
  </si>
  <si>
    <t>Alfa_C2</t>
  </si>
  <si>
    <t>Betta_C2</t>
  </si>
  <si>
    <t>Alfa_C3</t>
  </si>
  <si>
    <t>Betta_C3</t>
  </si>
  <si>
    <t xml:space="preserve">J1 </t>
  </si>
  <si>
    <t>J2</t>
  </si>
  <si>
    <t>J3</t>
  </si>
  <si>
    <t>Кинематический анализ механизма</t>
  </si>
  <si>
    <t>Fi</t>
  </si>
  <si>
    <t>Частица A</t>
  </si>
  <si>
    <t>X</t>
  </si>
  <si>
    <t>Y</t>
  </si>
  <si>
    <t>X_t</t>
  </si>
  <si>
    <t>Y_t</t>
  </si>
  <si>
    <t>X_tt</t>
  </si>
  <si>
    <t>Y_tt</t>
  </si>
  <si>
    <t>Центр массы звена 1</t>
  </si>
  <si>
    <t>Ekin_1</t>
  </si>
  <si>
    <t>Fx</t>
  </si>
  <si>
    <t>Fy</t>
  </si>
  <si>
    <t>Mc</t>
  </si>
  <si>
    <t xml:space="preserve">Промежуточные расчеты </t>
  </si>
  <si>
    <t>P</t>
  </si>
  <si>
    <t>Q</t>
  </si>
  <si>
    <t>F</t>
  </si>
  <si>
    <t>Дискр</t>
  </si>
  <si>
    <t>tg(Psi/2)</t>
  </si>
  <si>
    <t>Psi/2</t>
  </si>
  <si>
    <t>Psi</t>
  </si>
  <si>
    <t>Ksi</t>
  </si>
  <si>
    <t>Psi_t</t>
  </si>
  <si>
    <t>Ksi_t</t>
  </si>
  <si>
    <t>f1</t>
  </si>
  <si>
    <t xml:space="preserve">f2 </t>
  </si>
  <si>
    <t>Psi_tt</t>
  </si>
  <si>
    <t>Ksi_tt</t>
  </si>
  <si>
    <t>Частица В</t>
  </si>
  <si>
    <t>Центр массы звена 2</t>
  </si>
  <si>
    <t>Ekin_2</t>
  </si>
  <si>
    <t>Частица М на участке АВ</t>
  </si>
  <si>
    <t>Частица В через ось О3</t>
  </si>
  <si>
    <t>Центр массы звена 3</t>
  </si>
  <si>
    <t>Ekin_3</t>
  </si>
  <si>
    <t>Кинетическая энергия</t>
  </si>
  <si>
    <t>Etot</t>
  </si>
  <si>
    <t>Технологическое усилие и его проекции</t>
  </si>
  <si>
    <t>Qtex</t>
  </si>
  <si>
    <t>Xp</t>
  </si>
  <si>
    <t>Yp</t>
  </si>
  <si>
    <t>Qtex_x</t>
  </si>
  <si>
    <t>Qtex_y</t>
  </si>
  <si>
    <t>Усилия в шарнирах</t>
  </si>
  <si>
    <t>Qx</t>
  </si>
  <si>
    <t>Qy</t>
  </si>
  <si>
    <t>Nx</t>
  </si>
  <si>
    <t>Ny</t>
  </si>
  <si>
    <t>Px</t>
  </si>
  <si>
    <t>Py</t>
  </si>
  <si>
    <t>Mв</t>
  </si>
  <si>
    <t>Шарнир А</t>
  </si>
  <si>
    <t>Rx</t>
  </si>
  <si>
    <t>Ry</t>
  </si>
  <si>
    <t>Ma</t>
  </si>
  <si>
    <t>Шарнир О (Приводной вал)</t>
  </si>
  <si>
    <t>Mo</t>
  </si>
  <si>
    <t>Кинематическая Схема</t>
  </si>
  <si>
    <t>DeltFi</t>
  </si>
  <si>
    <t>cos(DeltFi)</t>
  </si>
  <si>
    <t>sin (DeltFi)</t>
  </si>
  <si>
    <t>Mraz</t>
  </si>
  <si>
    <t>g=</t>
  </si>
  <si>
    <t>Fi(radian)=</t>
  </si>
  <si>
    <t>проверка</t>
  </si>
  <si>
    <t>Del(Psi)</t>
  </si>
  <si>
    <t>sin (DePsi)</t>
  </si>
  <si>
    <t>Cos(DePsi)</t>
  </si>
  <si>
    <t>x(B)=</t>
  </si>
  <si>
    <t>y(B)=</t>
  </si>
  <si>
    <t>xt=</t>
  </si>
  <si>
    <t>ytt=</t>
  </si>
  <si>
    <t>Xtt=</t>
  </si>
  <si>
    <t>yt=</t>
  </si>
  <si>
    <t>(Psi)t=Pr</t>
  </si>
  <si>
    <t>(Ksi)pr=</t>
  </si>
  <si>
    <t>Q=0</t>
  </si>
  <si>
    <t>W(qB)=</t>
  </si>
  <si>
    <t>W(mB)=</t>
  </si>
  <si>
    <t>W=</t>
  </si>
  <si>
    <t>W(3)=</t>
  </si>
  <si>
    <t>W(2)=</t>
  </si>
  <si>
    <t>W(1)=</t>
  </si>
  <si>
    <t>SumW=</t>
  </si>
  <si>
    <t>Wprov=</t>
  </si>
  <si>
    <t>Wpr=</t>
  </si>
  <si>
    <t>Wprv=</t>
  </si>
  <si>
    <t>W(ob)B=</t>
  </si>
  <si>
    <t>Шарнир В (без технологических сил)</t>
  </si>
  <si>
    <t>W(A)=</t>
  </si>
  <si>
    <t>W(A)pr=</t>
  </si>
  <si>
    <t>W(O)=</t>
  </si>
  <si>
    <t>Точка Д на звене 2</t>
  </si>
  <si>
    <t>Алфа Д</t>
  </si>
  <si>
    <t>Бета Д=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</si>
</sst>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0">
    <font>
      <sz val="10"/>
      <name val="Arial Cyr"/>
      <family val="0"/>
    </font>
    <font>
      <sz val="10"/>
      <color indexed="9"/>
      <name val="Arial Cyr"/>
      <family val="2"/>
    </font>
    <font>
      <i/>
      <sz val="12"/>
      <color indexed="9"/>
      <name val="Arial Cyr"/>
      <family val="2"/>
    </font>
    <font>
      <sz val="8"/>
      <name val="Tahoma"/>
      <family val="0"/>
    </font>
    <font>
      <sz val="10"/>
      <color indexed="13"/>
      <name val="Arial Cyr"/>
      <family val="2"/>
    </font>
    <font>
      <sz val="12"/>
      <name val="Arial Cyr"/>
      <family val="2"/>
    </font>
    <font>
      <sz val="12"/>
      <color indexed="9"/>
      <name val="Arial Cyr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.75"/>
      <name val="Arial Cyr"/>
      <family val="0"/>
    </font>
    <font>
      <i/>
      <sz val="10"/>
      <color indexed="12"/>
      <name val="Arial Cyr"/>
      <family val="2"/>
    </font>
    <font>
      <sz val="15.25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name val="Times New Roman Cyr"/>
      <family val="1"/>
    </font>
    <font>
      <sz val="8.5"/>
      <name val="Arial Cyr"/>
      <family val="0"/>
    </font>
    <font>
      <sz val="8.75"/>
      <name val="Arial Cyr"/>
      <family val="0"/>
    </font>
    <font>
      <sz val="11"/>
      <name val="Arial Cyr"/>
      <family val="0"/>
    </font>
    <font>
      <sz val="9.5"/>
      <name val="Arial Cyr"/>
      <family val="2"/>
    </font>
    <font>
      <sz val="9.25"/>
      <name val="Arial Cyr"/>
      <family val="2"/>
    </font>
    <font>
      <sz val="10"/>
      <name val="Times New Roman Cyr"/>
      <family val="1"/>
    </font>
    <font>
      <sz val="9"/>
      <color indexed="12"/>
      <name val="Arial Cyr"/>
      <family val="2"/>
    </font>
    <font>
      <sz val="11"/>
      <color indexed="9"/>
      <name val="Arial Cyr"/>
      <family val="2"/>
    </font>
    <font>
      <sz val="12"/>
      <color indexed="8"/>
      <name val="Times New Roman Cyr"/>
      <family val="1"/>
    </font>
    <font>
      <i/>
      <sz val="9.25"/>
      <color indexed="12"/>
      <name val="Arial Cyr"/>
      <family val="2"/>
    </font>
    <font>
      <sz val="12"/>
      <color indexed="12"/>
      <name val="Symbol"/>
      <family val="1"/>
    </font>
    <font>
      <i/>
      <sz val="8.75"/>
      <color indexed="12"/>
      <name val="Arial Cyr"/>
      <family val="2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2" fontId="0" fillId="2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3" borderId="1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23" fillId="0" borderId="13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2" fontId="0" fillId="0" borderId="2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2" fontId="14" fillId="0" borderId="31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1" fillId="0" borderId="3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22" fillId="0" borderId="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2" fontId="0" fillId="0" borderId="6" xfId="0" applyNumberFormat="1" applyFill="1" applyBorder="1" applyAlignment="1">
      <alignment/>
    </xf>
    <xf numFmtId="2" fontId="14" fillId="0" borderId="3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22" fillId="0" borderId="8" xfId="0" applyNumberFormat="1" applyFont="1" applyFill="1" applyBorder="1" applyAlignment="1">
      <alignment horizontal="right"/>
    </xf>
    <xf numFmtId="2" fontId="22" fillId="0" borderId="9" xfId="0" applyNumberFormat="1" applyFont="1" applyFill="1" applyBorder="1" applyAlignment="1">
      <alignment horizontal="right"/>
    </xf>
    <xf numFmtId="2" fontId="16" fillId="0" borderId="8" xfId="0" applyNumberFormat="1" applyFont="1" applyFill="1" applyBorder="1" applyAlignment="1">
      <alignment/>
    </xf>
    <xf numFmtId="2" fontId="14" fillId="0" borderId="8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4" borderId="2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2" fontId="0" fillId="4" borderId="26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2" fontId="7" fillId="2" borderId="3" xfId="0" applyNumberFormat="1" applyFont="1" applyFill="1" applyBorder="1" applyAlignment="1">
      <alignment/>
    </xf>
    <xf numFmtId="2" fontId="0" fillId="4" borderId="30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2" fontId="0" fillId="4" borderId="31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10" fillId="0" borderId="0" xfId="0" applyNumberFormat="1" applyFont="1" applyFill="1" applyAlignment="1">
      <alignment/>
    </xf>
    <xf numFmtId="2" fontId="14" fillId="0" borderId="7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" fontId="14" fillId="5" borderId="31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/>
    </xf>
    <xf numFmtId="2" fontId="0" fillId="5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175"/>
          <c:w val="0.86475"/>
          <c:h val="0.58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Лист3!$B$25:$Z$25</c:f>
              <c:numCache>
                <c:ptCount val="25"/>
                <c:pt idx="0">
                  <c:v>4.120304599280433</c:v>
                </c:pt>
                <c:pt idx="1">
                  <c:v>4</c:v>
                </c:pt>
                <c:pt idx="2">
                  <c:v>3.8784769619706956</c:v>
                </c:pt>
                <c:pt idx="3">
                  <c:v>3.755772502287126</c:v>
                </c:pt>
                <c:pt idx="4">
                  <c:v>3.631923997916374</c:v>
                </c:pt>
                <c:pt idx="5">
                  <c:v>3.5069691743126192</c:v>
                </c:pt>
                <c:pt idx="6">
                  <c:v>3.3809460939255946</c:v>
                </c:pt>
                <c:pt idx="7">
                  <c:v>3.2538931446064012</c:v>
                </c:pt>
                <c:pt idx="8">
                  <c:v>3.1258490279141897</c:v>
                </c:pt>
                <c:pt idx="9">
                  <c:v>2.9968527473272957</c:v>
                </c:pt>
                <c:pt idx="10">
                  <c:v>2.8669435963624013</c:v>
                </c:pt>
                <c:pt idx="11">
                  <c:v>2.7361611466053497</c:v>
                </c:pt>
                <c:pt idx="12">
                  <c:v>2.6045452356572527</c:v>
                </c:pt>
                <c:pt idx="13">
                  <c:v>2.472135954999579</c:v>
                </c:pt>
                <c:pt idx="14">
                  <c:v>2.3389736377818933</c:v>
                </c:pt>
                <c:pt idx="15">
                  <c:v>2.2050988465359938</c:v>
                </c:pt>
                <c:pt idx="16">
                  <c:v>2.070552360820166</c:v>
                </c:pt>
                <c:pt idx="17">
                  <c:v>1.9353751647973407</c:v>
                </c:pt>
                <c:pt idx="18">
                  <c:v>1.7996084347509198</c:v>
                </c:pt>
                <c:pt idx="19">
                  <c:v>1.6632935265420743</c:v>
                </c:pt>
                <c:pt idx="20">
                  <c:v>1.5264719630123582</c:v>
                </c:pt>
                <c:pt idx="21">
                  <c:v>1.3891854213354424</c:v>
                </c:pt>
                <c:pt idx="22">
                  <c:v>1.2514757203218467</c:v>
                </c:pt>
                <c:pt idx="23">
                  <c:v>1.1133848076805233</c:v>
                </c:pt>
                <c:pt idx="24">
                  <c:v>0.974954747241179</c:v>
                </c:pt>
              </c:numCache>
            </c:numRef>
          </c:xVal>
          <c:yVal>
            <c:numRef>
              <c:f>Лист3!$B$26:$Z$26</c:f>
              <c:numCache>
                <c:ptCount val="25"/>
                <c:pt idx="0">
                  <c:v>6.857338405616899</c:v>
                </c:pt>
                <c:pt idx="1">
                  <c:v>6.92820323027551</c:v>
                </c:pt>
                <c:pt idx="2">
                  <c:v>6.996957657115167</c:v>
                </c:pt>
                <c:pt idx="3">
                  <c:v>7.063580742871415</c:v>
                </c:pt>
                <c:pt idx="4">
                  <c:v>7.128052193506943</c:v>
                </c:pt>
                <c:pt idx="5">
                  <c:v>7.190352370393336</c:v>
                </c:pt>
                <c:pt idx="6">
                  <c:v>7.2504622962932</c:v>
                </c:pt>
                <c:pt idx="7">
                  <c:v>7.308363661140807</c:v>
                </c:pt>
                <c:pt idx="8">
                  <c:v>7.364038827619523</c:v>
                </c:pt>
                <c:pt idx="9">
                  <c:v>7.417470836534299</c:v>
                </c:pt>
                <c:pt idx="10">
                  <c:v>7.468643411977614</c:v>
                </c:pt>
                <c:pt idx="11">
                  <c:v>7.517540966287267</c:v>
                </c:pt>
                <c:pt idx="12">
                  <c:v>7.564148604794535</c:v>
                </c:pt>
                <c:pt idx="13">
                  <c:v>7.608452130361228</c:v>
                </c:pt>
                <c:pt idx="14">
                  <c:v>7.6504380477042835</c:v>
                </c:pt>
                <c:pt idx="15">
                  <c:v>7.690093567506551</c:v>
                </c:pt>
                <c:pt idx="16">
                  <c:v>7.727406610312547</c:v>
                </c:pt>
                <c:pt idx="17">
                  <c:v>7.762365810207972</c:v>
                </c:pt>
                <c:pt idx="18">
                  <c:v>7.794960518281882</c:v>
                </c:pt>
                <c:pt idx="19">
                  <c:v>7.8251808058704455</c:v>
                </c:pt>
                <c:pt idx="20">
                  <c:v>7.853017467581312</c:v>
                </c:pt>
                <c:pt idx="21">
                  <c:v>7.878462024097664</c:v>
                </c:pt>
                <c:pt idx="22">
                  <c:v>7.901506724761102</c:v>
                </c:pt>
                <c:pt idx="23">
                  <c:v>7.922144549932564</c:v>
                </c:pt>
                <c:pt idx="24">
                  <c:v>7.940369213130576</c:v>
                </c:pt>
              </c:numCache>
            </c:numRef>
          </c:yVal>
          <c:smooth val="1"/>
        </c:ser>
        <c:axId val="65452636"/>
        <c:axId val="52202813"/>
      </c:scatterChart>
      <c:val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2202813"/>
        <c:crosses val="autoZero"/>
        <c:crossBetween val="midCat"/>
        <c:dispUnits/>
      </c:valAx>
      <c:valAx>
        <c:axId val="5220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452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Полные усилия и момент в шарнире A</a:t>
            </a:r>
          </a:p>
        </c:rich>
      </c:tx>
      <c:layout>
        <c:manualLayout>
          <c:xMode val="factor"/>
          <c:yMode val="factor"/>
          <c:x val="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81"/>
          <c:w val="0.6202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Лист3!$A$164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Лист3!$B$164:$Z$164</c:f>
              <c:numCache>
                <c:ptCount val="25"/>
                <c:pt idx="0">
                  <c:v>-16.90533549897804</c:v>
                </c:pt>
                <c:pt idx="1">
                  <c:v>-15.002803886105546</c:v>
                </c:pt>
                <c:pt idx="2">
                  <c:v>-13.116139538201153</c:v>
                </c:pt>
                <c:pt idx="3">
                  <c:v>-11.238685405419407</c:v>
                </c:pt>
                <c:pt idx="4">
                  <c:v>-9.363161548158176</c:v>
                </c:pt>
                <c:pt idx="5">
                  <c:v>-7.4814527102078685</c:v>
                </c:pt>
                <c:pt idx="6">
                  <c:v>-5.584347570650177</c:v>
                </c:pt>
                <c:pt idx="7">
                  <c:v>-3.661214076346898</c:v>
                </c:pt>
                <c:pt idx="8">
                  <c:v>-1.6995907815724696</c:v>
                </c:pt>
                <c:pt idx="9">
                  <c:v>0.31533113633708965</c:v>
                </c:pt>
                <c:pt idx="10">
                  <c:v>2.401365667387532</c:v>
                </c:pt>
                <c:pt idx="11">
                  <c:v>4.580162200836744</c:v>
                </c:pt>
                <c:pt idx="12">
                  <c:v>6.878231819970221</c:v>
                </c:pt>
                <c:pt idx="13">
                  <c:v>9.328150973072956</c:v>
                </c:pt>
                <c:pt idx="14">
                  <c:v>11.96978836287785</c:v>
                </c:pt>
                <c:pt idx="15">
                  <c:v>14.851006290815267</c:v>
                </c:pt>
                <c:pt idx="16">
                  <c:v>18.026153151521946</c:v>
                </c:pt>
                <c:pt idx="17">
                  <c:v>21.547306110485994</c:v>
                </c:pt>
                <c:pt idx="18">
                  <c:v>25.432666028547846</c:v>
                </c:pt>
                <c:pt idx="19">
                  <c:v>29.560105273660714</c:v>
                </c:pt>
                <c:pt idx="20">
                  <c:v>33.29069593170998</c:v>
                </c:pt>
                <c:pt idx="21">
                  <c:v>33.94683721328868</c:v>
                </c:pt>
                <c:pt idx="22">
                  <c:v>18.964917483261004</c:v>
                </c:pt>
                <c:pt idx="23">
                  <c:v>-98.23139837731172</c:v>
                </c:pt>
                <c:pt idx="24">
                  <c:v>-2303.017515622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Лист3!$A$165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Лист3!$B$165:$Z$165</c:f>
              <c:numCache>
                <c:ptCount val="25"/>
                <c:pt idx="0">
                  <c:v>-22.937435128858723</c:v>
                </c:pt>
                <c:pt idx="1">
                  <c:v>-20.50238680264452</c:v>
                </c:pt>
                <c:pt idx="2">
                  <c:v>-17.870027192113835</c:v>
                </c:pt>
                <c:pt idx="3">
                  <c:v>-15.002256564815742</c:v>
                </c:pt>
                <c:pt idx="4">
                  <c:v>-11.851972262057487</c:v>
                </c:pt>
                <c:pt idx="5">
                  <c:v>-8.36013170957873</c:v>
                </c:pt>
                <c:pt idx="6">
                  <c:v>-4.451666594814554</c:v>
                </c:pt>
                <c:pt idx="7">
                  <c:v>-0.029699924480645734</c:v>
                </c:pt>
                <c:pt idx="8">
                  <c:v>5.0327936524058</c:v>
                </c:pt>
                <c:pt idx="9">
                  <c:v>10.905264440125094</c:v>
                </c:pt>
                <c:pt idx="10">
                  <c:v>17.818076554021445</c:v>
                </c:pt>
                <c:pt idx="11">
                  <c:v>26.091072668807733</c:v>
                </c:pt>
                <c:pt idx="12">
                  <c:v>36.178997600492565</c:v>
                </c:pt>
                <c:pt idx="13">
                  <c:v>48.746148779314424</c:v>
                </c:pt>
                <c:pt idx="14">
                  <c:v>64.79380889438363</c:v>
                </c:pt>
                <c:pt idx="15">
                  <c:v>85.8876488483124</c:v>
                </c:pt>
                <c:pt idx="16">
                  <c:v>114.58543082246415</c:v>
                </c:pt>
                <c:pt idx="17">
                  <c:v>155.2940812669985</c:v>
                </c:pt>
                <c:pt idx="18">
                  <c:v>216.12668964793963</c:v>
                </c:pt>
                <c:pt idx="19">
                  <c:v>313.3443725613537</c:v>
                </c:pt>
                <c:pt idx="20">
                  <c:v>483.4559277596961</c:v>
                </c:pt>
                <c:pt idx="21">
                  <c:v>822.6769264102477</c:v>
                </c:pt>
                <c:pt idx="22">
                  <c:v>1655.5512645134108</c:v>
                </c:pt>
                <c:pt idx="23">
                  <c:v>4688.995713585275</c:v>
                </c:pt>
                <c:pt idx="24">
                  <c:v>39803.76388940852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Лист3!$A$166</c:f>
              <c:strCache>
                <c:ptCount val="1"/>
                <c:pt idx="0">
                  <c:v>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Лист3!$B$166:$Z$166</c:f>
              <c:numCache>
                <c:ptCount val="25"/>
                <c:pt idx="0">
                  <c:v>-31.765314763491574</c:v>
                </c:pt>
                <c:pt idx="1">
                  <c:v>-37.3759342852106</c:v>
                </c:pt>
                <c:pt idx="2">
                  <c:v>-43.17606368241258</c:v>
                </c:pt>
                <c:pt idx="3">
                  <c:v>-49.21111713475312</c:v>
                </c:pt>
                <c:pt idx="4">
                  <c:v>-55.536198928073915</c:v>
                </c:pt>
                <c:pt idx="5">
                  <c:v>-62.21898818877919</c:v>
                </c:pt>
                <c:pt idx="6">
                  <c:v>-69.34364530466793</c:v>
                </c:pt>
                <c:pt idx="7">
                  <c:v>-77.01618705741348</c:v>
                </c:pt>
                <c:pt idx="8">
                  <c:v>-85.37201121249002</c:v>
                </c:pt>
                <c:pt idx="9">
                  <c:v>-94.58663054967626</c:v>
                </c:pt>
                <c:pt idx="10">
                  <c:v>-104.89130805681152</c:v>
                </c:pt>
                <c:pt idx="11">
                  <c:v>-116.5963687880729</c:v>
                </c:pt>
                <c:pt idx="12">
                  <c:v>-130.126885814959</c:v>
                </c:pt>
                <c:pt idx="13">
                  <c:v>-146.0789766642223</c:v>
                </c:pt>
                <c:pt idx="14">
                  <c:v>-165.31175031235514</c:v>
                </c:pt>
                <c:pt idx="15">
                  <c:v>-189.10369485602257</c:v>
                </c:pt>
                <c:pt idx="16">
                  <c:v>-219.43176195977205</c:v>
                </c:pt>
                <c:pt idx="17">
                  <c:v>-259.4991186073446</c:v>
                </c:pt>
                <c:pt idx="18">
                  <c:v>-314.806940805507</c:v>
                </c:pt>
                <c:pt idx="19">
                  <c:v>-395.5367458911016</c:v>
                </c:pt>
                <c:pt idx="20">
                  <c:v>-522.5114553223065</c:v>
                </c:pt>
                <c:pt idx="21">
                  <c:v>-744.7590365625932</c:v>
                </c:pt>
                <c:pt idx="22">
                  <c:v>-1205.553044893905</c:v>
                </c:pt>
                <c:pt idx="23">
                  <c:v>-2520.031895156954</c:v>
                </c:pt>
                <c:pt idx="24">
                  <c:v>-11912.941220758605</c:v>
                </c:pt>
              </c:numCache>
            </c:numRef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487655"/>
        <c:crosses val="autoZero"/>
        <c:auto val="0"/>
        <c:lblOffset val="100"/>
        <c:noMultiLvlLbl val="0"/>
      </c:catAx>
      <c:valAx>
        <c:axId val="5948765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348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3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Момент на приводном валу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95"/>
          <c:w val="0.83525"/>
          <c:h val="0.864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Лист3!$A$175</c:f>
              <c:strCache>
                <c:ptCount val="1"/>
                <c:pt idx="0">
                  <c:v>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Лист3!$B$175:$Z$175</c:f>
              <c:numCache>
                <c:ptCount val="25"/>
                <c:pt idx="0">
                  <c:v>21.416386919847668</c:v>
                </c:pt>
                <c:pt idx="1">
                  <c:v>21.932927136328345</c:v>
                </c:pt>
                <c:pt idx="2">
                  <c:v>22.464584199204168</c:v>
                </c:pt>
                <c:pt idx="3">
                  <c:v>23.04029912651908</c:v>
                </c:pt>
                <c:pt idx="4">
                  <c:v>23.695641730302974</c:v>
                </c:pt>
                <c:pt idx="5">
                  <c:v>24.475557030142735</c:v>
                </c:pt>
                <c:pt idx="6">
                  <c:v>25.438256725198315</c:v>
                </c:pt>
                <c:pt idx="7">
                  <c:v>26.66084353056797</c:v>
                </c:pt>
                <c:pt idx="8">
                  <c:v>28.247605652629254</c:v>
                </c:pt>
                <c:pt idx="9">
                  <c:v>30.34251219008797</c:v>
                </c:pt>
                <c:pt idx="10">
                  <c:v>33.1484766045637</c:v>
                </c:pt>
                <c:pt idx="11">
                  <c:v>36.9578223326178</c:v>
                </c:pt>
                <c:pt idx="12">
                  <c:v>42.20186820673697</c:v>
                </c:pt>
                <c:pt idx="13">
                  <c:v>49.53431692169393</c:v>
                </c:pt>
                <c:pt idx="14">
                  <c:v>59.976886581112595</c:v>
                </c:pt>
                <c:pt idx="15">
                  <c:v>75.18512745910434</c:v>
                </c:pt>
                <c:pt idx="16">
                  <c:v>97.95971928347191</c:v>
                </c:pt>
                <c:pt idx="17">
                  <c:v>133.294235870047</c:v>
                </c:pt>
                <c:pt idx="18">
                  <c:v>190.6967860980471</c:v>
                </c:pt>
                <c:pt idx="19">
                  <c:v>289.87049805272795</c:v>
                </c:pt>
                <c:pt idx="20">
                  <c:v>476.54950241764755</c:v>
                </c:pt>
                <c:pt idx="21">
                  <c:v>875.4019248150464</c:v>
                </c:pt>
                <c:pt idx="22">
                  <c:v>1922.030788258139</c:v>
                </c:pt>
                <c:pt idx="23">
                  <c:v>5998.859928072014</c:v>
                </c:pt>
                <c:pt idx="24">
                  <c:v>57093.67794039124</c:v>
                </c:pt>
              </c:numCache>
            </c:numRef>
          </c:val>
          <c:smooth val="0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0721"/>
        <c:crosses val="autoZero"/>
        <c:auto val="0"/>
        <c:lblOffset val="100"/>
        <c:noMultiLvlLbl val="0"/>
      </c:catAx>
      <c:valAx>
        <c:axId val="5377072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626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Зависимость углов Psi &amp; Ksi от Fi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5"/>
          <c:w val="0.79425"/>
          <c:h val="0.86925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Лист3!$A$53</c:f>
              <c:strCache>
                <c:ptCount val="1"/>
                <c:pt idx="0">
                  <c:v>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Лист3!$B$53:$Z$53</c:f>
              <c:numCache>
                <c:ptCount val="25"/>
                <c:pt idx="0">
                  <c:v>-0.8315014851979384</c:v>
                </c:pt>
                <c:pt idx="1">
                  <c:v>-0.8461307239829189</c:v>
                </c:pt>
                <c:pt idx="2">
                  <c:v>-0.8608218875699744</c:v>
                </c:pt>
                <c:pt idx="3">
                  <c:v>-0.8755990332228111</c:v>
                </c:pt>
                <c:pt idx="4">
                  <c:v>-0.8904882496009199</c:v>
                </c:pt>
                <c:pt idx="5">
                  <c:v>-0.9055180969721116</c:v>
                </c:pt>
                <c:pt idx="6">
                  <c:v>-0.9207201461172645</c:v>
                </c:pt>
                <c:pt idx="7">
                  <c:v>-0.9361296467739165</c:v>
                </c:pt>
                <c:pt idx="8">
                  <c:v>-0.9517863681126981</c:v>
                </c:pt>
                <c:pt idx="9">
                  <c:v>-0.9677356708141557</c:v>
                </c:pt>
                <c:pt idx="10">
                  <c:v>-0.984029895853959</c:v>
                </c:pt>
                <c:pt idx="11">
                  <c:v>-1.0007301941910818</c:v>
                </c:pt>
                <c:pt idx="12">
                  <c:v>-1.017908982929538</c:v>
                </c:pt>
                <c:pt idx="13">
                  <c:v>-1.0356533127544658</c:v>
                </c:pt>
                <c:pt idx="14">
                  <c:v>-1.0540695973253595</c:v>
                </c:pt>
                <c:pt idx="15">
                  <c:v>-1.073290443529532</c:v>
                </c:pt>
                <c:pt idx="16">
                  <c:v>-1.0934848454198438</c:v>
                </c:pt>
                <c:pt idx="17">
                  <c:v>-1.1148740094862557</c:v>
                </c:pt>
                <c:pt idx="18">
                  <c:v>-1.1377571350546898</c:v>
                </c:pt>
                <c:pt idx="19">
                  <c:v>-1.162556031953553</c:v>
                </c:pt>
                <c:pt idx="20">
                  <c:v>-1.1898986491325063</c:v>
                </c:pt>
                <c:pt idx="21">
                  <c:v>-1.2207930550422903</c:v>
                </c:pt>
                <c:pt idx="22">
                  <c:v>-1.2570505878801788</c:v>
                </c:pt>
                <c:pt idx="23">
                  <c:v>-1.302610768313619</c:v>
                </c:pt>
                <c:pt idx="24">
                  <c:v>-1.3706369078593532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Лист3!$A$55</c:f>
              <c:strCache>
                <c:ptCount val="1"/>
                <c:pt idx="0">
                  <c:v>Ksi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Лист3!$B$55:$Z$55</c:f>
              <c:numCache>
                <c:ptCount val="25"/>
                <c:pt idx="0">
                  <c:v>1.2166563263091066</c:v>
                </c:pt>
                <c:pt idx="1">
                  <c:v>1.2317614931188021</c:v>
                </c:pt>
                <c:pt idx="2">
                  <c:v>1.2469549797083466</c:v>
                </c:pt>
                <c:pt idx="3">
                  <c:v>1.2622387599454288</c:v>
                </c:pt>
                <c:pt idx="4">
                  <c:v>1.2776153663648355</c:v>
                </c:pt>
                <c:pt idx="5">
                  <c:v>1.2930879707544047</c:v>
                </c:pt>
                <c:pt idx="6">
                  <c:v>1.3086604856437238</c:v>
                </c:pt>
                <c:pt idx="7">
                  <c:v>1.3243376928922614</c:v>
                </c:pt>
                <c:pt idx="8">
                  <c:v>1.340125407945875</c:v>
                </c:pt>
                <c:pt idx="9">
                  <c:v>1.3560306918007985</c:v>
                </c:pt>
                <c:pt idx="10">
                  <c:v>1.372062127897346</c:v>
                </c:pt>
                <c:pt idx="11">
                  <c:v>1.3882301890885267</c:v>
                </c:pt>
                <c:pt idx="12">
                  <c:v>1.4045477322579543</c:v>
                </c:pt>
                <c:pt idx="13">
                  <c:v>1.4210306782397708</c:v>
                </c:pt>
                <c:pt idx="14">
                  <c:v>1.4376989682323276</c:v>
                </c:pt>
                <c:pt idx="15">
                  <c:v>1.4545779461286976</c:v>
                </c:pt>
                <c:pt idx="16">
                  <c:v>1.4717004219620324</c:v>
                </c:pt>
                <c:pt idx="17">
                  <c:v>1.4891098743810525</c:v>
                </c:pt>
                <c:pt idx="18">
                  <c:v>1.5068656645769332</c:v>
                </c:pt>
                <c:pt idx="19">
                  <c:v>1.5250520523163746</c:v>
                </c:pt>
                <c:pt idx="20">
                  <c:v>1.543795057380195</c:v>
                </c:pt>
                <c:pt idx="21">
                  <c:v>1.563297538213368</c:v>
                </c:pt>
                <c:pt idx="22">
                  <c:v>1.5839243956658908</c:v>
                </c:pt>
                <c:pt idx="23">
                  <c:v>1.6064689527997609</c:v>
                </c:pt>
                <c:pt idx="24">
                  <c:v>1.6335769707579963</c:v>
                </c:pt>
              </c:numCache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461115"/>
        <c:crosses val="autoZero"/>
        <c:auto val="0"/>
        <c:lblOffset val="100"/>
        <c:noMultiLvlLbl val="0"/>
      </c:catAx>
      <c:valAx>
        <c:axId val="6046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17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скорости частицы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7"/>
          <c:w val="0.82575"/>
          <c:h val="0.806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Лист3!$A$111</c:f>
              <c:strCache>
                <c:ptCount val="1"/>
                <c:pt idx="0">
                  <c:v>X_t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Лист3!$B$111:$Z$111</c:f>
              <c:numCache>
                <c:ptCount val="25"/>
                <c:pt idx="0">
                  <c:v>-8.094115063525441</c:v>
                </c:pt>
                <c:pt idx="1">
                  <c:v>-8.185675155553229</c:v>
                </c:pt>
                <c:pt idx="2">
                  <c:v>-8.27704936977181</c:v>
                </c:pt>
                <c:pt idx="3">
                  <c:v>-8.368471548852936</c:v>
                </c:pt>
                <c:pt idx="4">
                  <c:v>-8.46021865474759</c:v>
                </c:pt>
                <c:pt idx="5">
                  <c:v>-8.5526209942102</c:v>
                </c:pt>
                <c:pt idx="6">
                  <c:v>-8.646075440345333</c:v>
                </c:pt>
                <c:pt idx="7">
                  <c:v>-8.741062761303844</c:v>
                </c:pt>
                <c:pt idx="8">
                  <c:v>-8.838170666254866</c:v>
                </c:pt>
                <c:pt idx="9">
                  <c:v>-8.938124947978453</c:v>
                </c:pt>
                <c:pt idx="10">
                  <c:v>-9.041832315188824</c:v>
                </c:pt>
                <c:pt idx="11">
                  <c:v>-9.150440473613767</c:v>
                </c:pt>
                <c:pt idx="12">
                  <c:v>-9.265424294091886</c:v>
                </c:pt>
                <c:pt idx="13">
                  <c:v>-9.388712561548722</c:v>
                </c:pt>
                <c:pt idx="14">
                  <c:v>-9.522879932750605</c:v>
                </c:pt>
                <c:pt idx="15">
                  <c:v>-9.671447710412581</c:v>
                </c:pt>
                <c:pt idx="16">
                  <c:v>-9.839374477369724</c:v>
                </c:pt>
                <c:pt idx="17">
                  <c:v>-10.033896167260538</c:v>
                </c:pt>
                <c:pt idx="18">
                  <c:v>-10.266052665428598</c:v>
                </c:pt>
                <c:pt idx="19">
                  <c:v>-10.553678272040656</c:v>
                </c:pt>
                <c:pt idx="20">
                  <c:v>-10.927862838128615</c:v>
                </c:pt>
                <c:pt idx="21">
                  <c:v>-11.448916356027066</c:v>
                </c:pt>
                <c:pt idx="22">
                  <c:v>-12.254434091090337</c:v>
                </c:pt>
                <c:pt idx="23">
                  <c:v>-13.76072153277363</c:v>
                </c:pt>
                <c:pt idx="24">
                  <c:v>-18.468782909372806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Лист3!$A$112</c:f>
              <c:strCache>
                <c:ptCount val="1"/>
                <c:pt idx="0">
                  <c:v>Y_t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Лист3!$B$112:$Z$112</c:f>
              <c:numCache>
                <c:ptCount val="25"/>
                <c:pt idx="0">
                  <c:v>2.9926149902818056</c:v>
                </c:pt>
                <c:pt idx="1">
                  <c:v>2.8866890746840985</c:v>
                </c:pt>
                <c:pt idx="2">
                  <c:v>2.778258333016122</c:v>
                </c:pt>
                <c:pt idx="3">
                  <c:v>2.6673481916196424</c:v>
                </c:pt>
                <c:pt idx="4">
                  <c:v>2.5539734753729983</c:v>
                </c:pt>
                <c:pt idx="5">
                  <c:v>2.4381368996801007</c:v>
                </c:pt>
                <c:pt idx="6">
                  <c:v>2.319827071107748</c:v>
                </c:pt>
                <c:pt idx="7">
                  <c:v>2.199015837594691</c:v>
                </c:pt>
                <c:pt idx="8">
                  <c:v>2.075654760149546</c:v>
                </c:pt>
                <c:pt idx="9">
                  <c:v>1.9496703735151606</c:v>
                </c:pt>
                <c:pt idx="10">
                  <c:v>1.8209577413857139</c:v>
                </c:pt>
                <c:pt idx="11">
                  <c:v>1.689371554128468</c:v>
                </c:pt>
                <c:pt idx="12">
                  <c:v>1.554713594750533</c:v>
                </c:pt>
                <c:pt idx="13">
                  <c:v>1.416714683608088</c:v>
                </c:pt>
                <c:pt idx="14">
                  <c:v>1.2750079539304766</c:v>
                </c:pt>
                <c:pt idx="15">
                  <c:v>1.1290879969870244</c:v>
                </c:pt>
                <c:pt idx="16">
                  <c:v>0.9782459396164799</c:v>
                </c:pt>
                <c:pt idx="17">
                  <c:v>0.8214613102882723</c:v>
                </c:pt>
                <c:pt idx="18">
                  <c:v>0.6572111583797029</c:v>
                </c:pt>
                <c:pt idx="19">
                  <c:v>0.48310737627088973</c:v>
                </c:pt>
                <c:pt idx="20">
                  <c:v>0.2951378973585912</c:v>
                </c:pt>
                <c:pt idx="21">
                  <c:v>0.08585461250148055</c:v>
                </c:pt>
                <c:pt idx="22">
                  <c:v>-0.16088629754268308</c:v>
                </c:pt>
                <c:pt idx="23">
                  <c:v>-0.49108940015722374</c:v>
                </c:pt>
                <c:pt idx="24">
                  <c:v>-1.1610078208710843</c:v>
                </c:pt>
              </c:numCache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12117"/>
        <c:crosses val="autoZero"/>
        <c:auto val="0"/>
        <c:lblOffset val="100"/>
        <c:noMultiLvlLbl val="0"/>
      </c:catAx>
      <c:valAx>
        <c:axId val="6551211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279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ускорения частицы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175"/>
          <c:w val="0.7827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Лист3!$A$113</c:f>
              <c:strCache>
                <c:ptCount val="1"/>
                <c:pt idx="0">
                  <c:v>X_tt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Лист3!$B$113:$Z$113</c:f>
              <c:numCache>
                <c:ptCount val="25"/>
                <c:pt idx="0">
                  <c:v>-5.255275480943302</c:v>
                </c:pt>
                <c:pt idx="1">
                  <c:v>-5.238629962235674</c:v>
                </c:pt>
                <c:pt idx="2">
                  <c:v>-5.234309158344502</c:v>
                </c:pt>
                <c:pt idx="3">
                  <c:v>-5.244536003420571</c:v>
                </c:pt>
                <c:pt idx="4">
                  <c:v>-5.272049616608464</c:v>
                </c:pt>
                <c:pt idx="5">
                  <c:v>-5.3202520451594655</c:v>
                </c:pt>
                <c:pt idx="6">
                  <c:v>-5.393407940759385</c:v>
                </c:pt>
                <c:pt idx="7">
                  <c:v>-5.4969201997962</c:v>
                </c:pt>
                <c:pt idx="8">
                  <c:v>-5.637716661336153</c:v>
                </c:pt>
                <c:pt idx="9">
                  <c:v>-5.8248025254383595</c:v>
                </c:pt>
                <c:pt idx="10">
                  <c:v>-6.070065747233261</c:v>
                </c:pt>
                <c:pt idx="11">
                  <c:v>-6.389478569550135</c:v>
                </c:pt>
                <c:pt idx="12">
                  <c:v>-6.804937489270084</c:v>
                </c:pt>
                <c:pt idx="13">
                  <c:v>-7.347166470387805</c:v>
                </c:pt>
                <c:pt idx="14">
                  <c:v>-8.06045906506113</c:v>
                </c:pt>
                <c:pt idx="15">
                  <c:v>-9.010744064751242</c:v>
                </c:pt>
                <c:pt idx="16">
                  <c:v>-10.299978365488037</c:v>
                </c:pt>
                <c:pt idx="17">
                  <c:v>-12.093361060137076</c:v>
                </c:pt>
                <c:pt idx="18">
                  <c:v>-14.674593157276195</c:v>
                </c:pt>
                <c:pt idx="19">
                  <c:v>-18.56868241697372</c:v>
                </c:pt>
                <c:pt idx="20">
                  <c:v>-24.849153544927802</c:v>
                </c:pt>
                <c:pt idx="21">
                  <c:v>-36.04296498905721</c:v>
                </c:pt>
                <c:pt idx="22">
                  <c:v>-59.532003760960016</c:v>
                </c:pt>
                <c:pt idx="23">
                  <c:v>-126.99592053830979</c:v>
                </c:pt>
                <c:pt idx="24">
                  <c:v>-610.3006889620008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Лист3!$A$114</c:f>
              <c:strCache>
                <c:ptCount val="1"/>
                <c:pt idx="0">
                  <c:v>Y_tt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Лист3!$B$114:$Z$114</c:f>
              <c:numCache>
                <c:ptCount val="25"/>
                <c:pt idx="0">
                  <c:v>-5.996726005838969</c:v>
                </c:pt>
                <c:pt idx="1">
                  <c:v>-6.141155760507491</c:v>
                </c:pt>
                <c:pt idx="2">
                  <c:v>-6.283848102425886</c:v>
                </c:pt>
                <c:pt idx="3">
                  <c:v>-6.425374919829075</c:v>
                </c:pt>
                <c:pt idx="4">
                  <c:v>-6.566382750786639</c:v>
                </c:pt>
                <c:pt idx="5">
                  <c:v>-6.707617349367332</c:v>
                </c:pt>
                <c:pt idx="6">
                  <c:v>-6.84995586207716</c:v>
                </c:pt>
                <c:pt idx="7">
                  <c:v>-6.99444983200725</c:v>
                </c:pt>
                <c:pt idx="8">
                  <c:v>-7.1423838418693855</c:v>
                </c:pt>
                <c:pt idx="9">
                  <c:v>-7.295357156356069</c:v>
                </c:pt>
                <c:pt idx="10">
                  <c:v>-7.455399907743397</c:v>
                </c:pt>
                <c:pt idx="11">
                  <c:v>-7.625142435274547</c:v>
                </c:pt>
                <c:pt idx="12">
                  <c:v>-7.808068722286166</c:v>
                </c:pt>
                <c:pt idx="13">
                  <c:v>-8.008907216681626</c:v>
                </c:pt>
                <c:pt idx="14">
                  <c:v>-8.234254557175282</c:v>
                </c:pt>
                <c:pt idx="15">
                  <c:v>-8.49361162948752</c:v>
                </c:pt>
                <c:pt idx="16">
                  <c:v>-8.801188022666704</c:v>
                </c:pt>
                <c:pt idx="17">
                  <c:v>-9.179229573936349</c:v>
                </c:pt>
                <c:pt idx="18">
                  <c:v>-9.664602371039601</c:v>
                </c:pt>
                <c:pt idx="19">
                  <c:v>-10.32303587451263</c:v>
                </c:pt>
                <c:pt idx="20">
                  <c:v>-11.283765164573616</c:v>
                </c:pt>
                <c:pt idx="21">
                  <c:v>-12.838590599942595</c:v>
                </c:pt>
                <c:pt idx="22">
                  <c:v>-15.802583463695848</c:v>
                </c:pt>
                <c:pt idx="23">
                  <c:v>-23.504133149824973</c:v>
                </c:pt>
                <c:pt idx="24">
                  <c:v>-72.67747292220334</c:v>
                </c:pt>
              </c:numCache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231"/>
        <c:crosses val="autoZero"/>
        <c:auto val="0"/>
        <c:lblOffset val="100"/>
        <c:noMultiLvlLbl val="0"/>
      </c:catAx>
      <c:valAx>
        <c:axId val="48812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738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Усилия и момент на приводном валу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65"/>
          <c:w val="0.86175"/>
          <c:h val="0.894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Лист3!$A$173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Лист3!$B$173:$Z$173</c:f>
              <c:numCache>
                <c:ptCount val="25"/>
                <c:pt idx="0">
                  <c:v>-46.90533549897804</c:v>
                </c:pt>
                <c:pt idx="1">
                  <c:v>-44.78880586354988</c:v>
                </c:pt>
                <c:pt idx="2">
                  <c:v>-42.679070388344016</c:v>
                </c:pt>
                <c:pt idx="3">
                  <c:v>-40.5695399731413</c:v>
                </c:pt>
                <c:pt idx="4">
                  <c:v>-38.453005371023394</c:v>
                </c:pt>
                <c:pt idx="5">
                  <c:v>-36.321424739988345</c:v>
                </c:pt>
                <c:pt idx="6">
                  <c:v>-34.165662872486536</c:v>
                </c:pt>
                <c:pt idx="7">
                  <c:v>-31.975166504724786</c:v>
                </c:pt>
                <c:pt idx="8">
                  <c:v>-29.7375556322988</c:v>
                </c:pt>
                <c:pt idx="9">
                  <c:v>-27.438105501034272</c:v>
                </c:pt>
                <c:pt idx="10">
                  <c:v>-25.059088790975544</c:v>
                </c:pt>
                <c:pt idx="11">
                  <c:v>-22.578945358074634</c:v>
                </c:pt>
                <c:pt idx="12">
                  <c:v>-19.97125591223084</c:v>
                </c:pt>
                <c:pt idx="13">
                  <c:v>-17.203538318357722</c:v>
                </c:pt>
                <c:pt idx="14">
                  <c:v>-14.236020678206035</c:v>
                </c:pt>
                <c:pt idx="15">
                  <c:v>-11.020939956626535</c:v>
                </c:pt>
                <c:pt idx="16">
                  <c:v>-7.50404945682363</c:v>
                </c:pt>
                <c:pt idx="17">
                  <c:v>-3.633376111732229</c:v>
                </c:pt>
                <c:pt idx="18">
                  <c:v>0.6091744721926098</c:v>
                </c:pt>
                <c:pt idx="19">
                  <c:v>5.1013658591670925</c:v>
                </c:pt>
                <c:pt idx="20">
                  <c:v>9.204159028040756</c:v>
                </c:pt>
                <c:pt idx="21">
                  <c:v>10.23983981291623</c:v>
                </c:pt>
                <c:pt idx="22">
                  <c:v>-4.355319032751677</c:v>
                </c:pt>
                <c:pt idx="23">
                  <c:v>-121.15777043901365</c:v>
                </c:pt>
                <c:pt idx="24">
                  <c:v>-2325.543039634368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Лист3!$A$174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Лист3!$B$174:$Z$174</c:f>
              <c:numCache>
                <c:ptCount val="25"/>
                <c:pt idx="0">
                  <c:v>-34.93743512885872</c:v>
                </c:pt>
                <c:pt idx="1">
                  <c:v>-33.024131337639716</c:v>
                </c:pt>
                <c:pt idx="2">
                  <c:v>-30.909702017418013</c:v>
                </c:pt>
                <c:pt idx="3">
                  <c:v>-28.55588966915894</c:v>
                </c:pt>
                <c:pt idx="4">
                  <c:v>-25.915435077499136</c:v>
                </c:pt>
                <c:pt idx="5">
                  <c:v>-22.929140369109426</c:v>
                </c:pt>
                <c:pt idx="6">
                  <c:v>-19.52178323726344</c:v>
                </c:pt>
                <c:pt idx="7">
                  <c:v>-15.596334046330933</c:v>
                </c:pt>
                <c:pt idx="8">
                  <c:v>-11.025616201295009</c:v>
                </c:pt>
                <c:pt idx="9">
                  <c:v>-5.640029598223485</c:v>
                </c:pt>
                <c:pt idx="10">
                  <c:v>0.7909381878670381</c:v>
                </c:pt>
                <c:pt idx="11">
                  <c:v>8.587276606139422</c:v>
                </c:pt>
                <c:pt idx="12">
                  <c:v>18.20387566715412</c:v>
                </c:pt>
                <c:pt idx="13">
                  <c:v>30.30517637157565</c:v>
                </c:pt>
                <c:pt idx="14">
                  <c:v>45.89260331108164</c:v>
                </c:pt>
                <c:pt idx="15">
                  <c:v>66.53196757976795</c:v>
                </c:pt>
                <c:pt idx="16">
                  <c:v>94.78116979669434</c:v>
                </c:pt>
                <c:pt idx="17">
                  <c:v>135.04727305375997</c:v>
                </c:pt>
                <c:pt idx="18">
                  <c:v>195.44350162114938</c:v>
                </c:pt>
                <c:pt idx="19">
                  <c:v>292.23110502044716</c:v>
                </c:pt>
                <c:pt idx="20">
                  <c:v>461.9190120104952</c:v>
                </c:pt>
                <c:pt idx="21">
                  <c:v>800.7229228059223</c:v>
                </c:pt>
                <c:pt idx="22">
                  <c:v>1633.186860456132</c:v>
                </c:pt>
                <c:pt idx="23">
                  <c:v>4666.227721489167</c:v>
                </c:pt>
                <c:pt idx="24">
                  <c:v>39780.59924462453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Лист3!$A$175</c:f>
              <c:strCache>
                <c:ptCount val="1"/>
                <c:pt idx="0">
                  <c:v>Mo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Лист3!$B$175:$Z$175</c:f>
              <c:numCache>
                <c:ptCount val="25"/>
                <c:pt idx="0">
                  <c:v>21.416386919847668</c:v>
                </c:pt>
                <c:pt idx="1">
                  <c:v>21.932927136328345</c:v>
                </c:pt>
                <c:pt idx="2">
                  <c:v>22.464584199204168</c:v>
                </c:pt>
                <c:pt idx="3">
                  <c:v>23.04029912651908</c:v>
                </c:pt>
                <c:pt idx="4">
                  <c:v>23.695641730302974</c:v>
                </c:pt>
                <c:pt idx="5">
                  <c:v>24.475557030142735</c:v>
                </c:pt>
                <c:pt idx="6">
                  <c:v>25.438256725198315</c:v>
                </c:pt>
                <c:pt idx="7">
                  <c:v>26.66084353056797</c:v>
                </c:pt>
                <c:pt idx="8">
                  <c:v>28.247605652629254</c:v>
                </c:pt>
                <c:pt idx="9">
                  <c:v>30.34251219008797</c:v>
                </c:pt>
                <c:pt idx="10">
                  <c:v>33.1484766045637</c:v>
                </c:pt>
                <c:pt idx="11">
                  <c:v>36.9578223326178</c:v>
                </c:pt>
                <c:pt idx="12">
                  <c:v>42.20186820673697</c:v>
                </c:pt>
                <c:pt idx="13">
                  <c:v>49.53431692169393</c:v>
                </c:pt>
                <c:pt idx="14">
                  <c:v>59.976886581112595</c:v>
                </c:pt>
                <c:pt idx="15">
                  <c:v>75.18512745910434</c:v>
                </c:pt>
                <c:pt idx="16">
                  <c:v>97.95971928347191</c:v>
                </c:pt>
                <c:pt idx="17">
                  <c:v>133.294235870047</c:v>
                </c:pt>
                <c:pt idx="18">
                  <c:v>190.6967860980471</c:v>
                </c:pt>
                <c:pt idx="19">
                  <c:v>289.87049805272795</c:v>
                </c:pt>
                <c:pt idx="20">
                  <c:v>476.54950241764755</c:v>
                </c:pt>
                <c:pt idx="21">
                  <c:v>875.4019248150464</c:v>
                </c:pt>
                <c:pt idx="22">
                  <c:v>1922.030788258139</c:v>
                </c:pt>
                <c:pt idx="23">
                  <c:v>5998.859928072014</c:v>
                </c:pt>
                <c:pt idx="24">
                  <c:v>57093.67794039124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835401"/>
        <c:crosses val="autoZero"/>
        <c:auto val="0"/>
        <c:lblOffset val="100"/>
        <c:noMultiLvlLbl val="0"/>
      </c:catAx>
      <c:valAx>
        <c:axId val="5983540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931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Технологические усилия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675"/>
          <c:w val="0.79325"/>
          <c:h val="0.894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Лист3!$A$140</c:f>
              <c:strCache>
                <c:ptCount val="1"/>
                <c:pt idx="0">
                  <c:v>Qtex_x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Лист3!$B$140:$Z$140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Лист3!$A$141</c:f>
              <c:strCache>
                <c:ptCount val="1"/>
                <c:pt idx="0">
                  <c:v>Qtex_y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Лист3!$B$141:$Z$141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Лист3!$A$142</c:f>
              <c:strCache>
                <c:ptCount val="1"/>
                <c:pt idx="0">
                  <c:v>Qtex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Лист3!$B$142:$Z$142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829283"/>
        <c:crosses val="autoZero"/>
        <c:auto val="0"/>
        <c:lblOffset val="100"/>
        <c:noMultiLvlLbl val="0"/>
      </c:catAx>
      <c:valAx>
        <c:axId val="1482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47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38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частицы M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8"/>
          <c:w val="0.9605"/>
          <c:h val="0.7865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Лист3!$A$102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Лист3!$B$102:$Z$102</c:f>
              <c:numCache>
                <c:ptCount val="25"/>
                <c:pt idx="0">
                  <c:v>6.141605619432795</c:v>
                </c:pt>
                <c:pt idx="1">
                  <c:v>5.988655328469039</c:v>
                </c:pt>
                <c:pt idx="2">
                  <c:v>5.833920121444477</c:v>
                </c:pt>
                <c:pt idx="3">
                  <c:v>5.67738337966249</c:v>
                </c:pt>
                <c:pt idx="4">
                  <c:v>5.519021637704741</c:v>
                </c:pt>
                <c:pt idx="5">
                  <c:v>5.358803331989905</c:v>
                </c:pt>
                <c:pt idx="6">
                  <c:v>5.196687244474918</c:v>
                </c:pt>
                <c:pt idx="7">
                  <c:v>5.032620549390815</c:v>
                </c:pt>
                <c:pt idx="8">
                  <c:v>4.86653633574164</c:v>
                </c:pt>
                <c:pt idx="9">
                  <c:v>4.698350426814676</c:v>
                </c:pt>
                <c:pt idx="10">
                  <c:v>4.5279572410055815</c:v>
                </c:pt>
                <c:pt idx="11">
                  <c:v>4.355224320577922</c:v>
                </c:pt>
                <c:pt idx="12">
                  <c:v>4.179984970266954</c:v>
                </c:pt>
                <c:pt idx="13">
                  <c:v>4.002028149120314</c:v>
                </c:pt>
                <c:pt idx="14">
                  <c:v>3.8210842601136887</c:v>
                </c:pt>
                <c:pt idx="15">
                  <c:v>3.63680461561293</c:v>
                </c:pt>
                <c:pt idx="16">
                  <c:v>3.4487307822541933</c:v>
                </c:pt>
                <c:pt idx="17">
                  <c:v>3.2562469901888638</c:v>
                </c:pt>
                <c:pt idx="18">
                  <c:v>3.058502617123033</c:v>
                </c:pt>
                <c:pt idx="19">
                  <c:v>2.8542780747875742</c:v>
                </c:pt>
                <c:pt idx="20">
                  <c:v>2.641733847067494</c:v>
                </c:pt>
                <c:pt idx="21">
                  <c:v>2.417888063881655</c:v>
                </c:pt>
                <c:pt idx="22">
                  <c:v>2.1773467631571224</c:v>
                </c:pt>
                <c:pt idx="23">
                  <c:v>1.9083316856401489</c:v>
                </c:pt>
                <c:pt idx="24">
                  <c:v>1.5714314555625888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Лист3!$A$103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Лист3!$B$103:$Z$103</c:f>
              <c:numCache>
                <c:ptCount val="25"/>
                <c:pt idx="0">
                  <c:v>4.6405068409889</c:v>
                </c:pt>
                <c:pt idx="1">
                  <c:v>4.682039838054967</c:v>
                </c:pt>
                <c:pt idx="2">
                  <c:v>4.721822045757637</c:v>
                </c:pt>
                <c:pt idx="3">
                  <c:v>4.759798714129833</c:v>
                </c:pt>
                <c:pt idx="4">
                  <c:v>4.795915298317218</c:v>
                </c:pt>
                <c:pt idx="5">
                  <c:v>4.8301171591358525</c:v>
                </c:pt>
                <c:pt idx="6">
                  <c:v>4.862349218107451</c:v>
                </c:pt>
                <c:pt idx="7">
                  <c:v>4.8925555521493465</c:v>
                </c:pt>
                <c:pt idx="8">
                  <c:v>4.920678908088956</c:v>
                </c:pt>
                <c:pt idx="9">
                  <c:v>4.94666010993077</c:v>
                </c:pt>
                <c:pt idx="10">
                  <c:v>4.970437321137794</c:v>
                </c:pt>
                <c:pt idx="11">
                  <c:v>4.9919451081409445</c:v>
                </c:pt>
                <c:pt idx="12">
                  <c:v>5.011113226541246</c:v>
                </c:pt>
                <c:pt idx="13">
                  <c:v>5.027865012209926</c:v>
                </c:pt>
                <c:pt idx="14">
                  <c:v>5.04211519514725</c:v>
                </c:pt>
                <c:pt idx="15">
                  <c:v>5.0537668444329835</c:v>
                </c:pt>
                <c:pt idx="16">
                  <c:v>5.062706957688708</c:v>
                </c:pt>
                <c:pt idx="17">
                  <c:v>5.068799842779875</c:v>
                </c:pt>
                <c:pt idx="18">
                  <c:v>5.071876708042167</c:v>
                </c:pt>
                <c:pt idx="19">
                  <c:v>5.071718293715893</c:v>
                </c:pt>
                <c:pt idx="20">
                  <c:v>5.068023584289325</c:v>
                </c:pt>
                <c:pt idx="21">
                  <c:v>5.060347251200996</c:v>
                </c:pt>
                <c:pt idx="22">
                  <c:v>5.047954059741738</c:v>
                </c:pt>
                <c:pt idx="23">
                  <c:v>5.0293847152379785</c:v>
                </c:pt>
                <c:pt idx="24">
                  <c:v>5.000264531927871</c:v>
                </c:pt>
              </c:numCache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1245"/>
        <c:crosses val="autoZero"/>
        <c:auto val="0"/>
        <c:lblOffset val="100"/>
        <c:noMultiLvlLbl val="0"/>
      </c:catAx>
      <c:valAx>
        <c:axId val="6032124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6354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175"/>
          <c:y val="0.8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скорости частицы 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65"/>
          <c:w val="0.9665"/>
          <c:h val="0.77575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Лист3!$A$104</c:f>
              <c:strCache>
                <c:ptCount val="1"/>
                <c:pt idx="0">
                  <c:v>X_t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Лист3!$B$104:$Z$104</c:f>
              <c:numCache>
                <c:ptCount val="25"/>
                <c:pt idx="0">
                  <c:v>-8.71250339247971</c:v>
                </c:pt>
                <c:pt idx="1">
                  <c:v>-8.814411118192087</c:v>
                </c:pt>
                <c:pt idx="2">
                  <c:v>-8.917095226100132</c:v>
                </c:pt>
                <c:pt idx="3">
                  <c:v>-9.020916951843695</c:v>
                </c:pt>
                <c:pt idx="4">
                  <c:v>-9.126301885367916</c:v>
                </c:pt>
                <c:pt idx="5">
                  <c:v>-9.233755306118631</c:v>
                </c:pt>
                <c:pt idx="6">
                  <c:v>-9.3438820123714</c:v>
                </c:pt>
                <c:pt idx="7">
                  <c:v>-9.457412311385362</c:v>
                </c:pt>
                <c:pt idx="8">
                  <c:v>-9.575236585572537</c:v>
                </c:pt>
                <c:pt idx="9">
                  <c:v>-9.698452003700528</c:v>
                </c:pt>
                <c:pt idx="10">
                  <c:v>-9.828426766794427</c:v>
                </c:pt>
                <c:pt idx="11">
                  <c:v>-9.966890227277014</c:v>
                </c:pt>
                <c:pt idx="12">
                  <c:v>-10.116062138740563</c:v>
                </c:pt>
                <c:pt idx="13">
                  <c:v>-10.278842777142462</c:v>
                </c:pt>
                <c:pt idx="14">
                  <c:v>-10.459100875273764</c:v>
                </c:pt>
                <c:pt idx="15">
                  <c:v>-10.662124781865584</c:v>
                </c:pt>
                <c:pt idx="16">
                  <c:v>-10.89535841089831</c:v>
                </c:pt>
                <c:pt idx="17">
                  <c:v>-11.169661345786817</c:v>
                </c:pt>
                <c:pt idx="18">
                  <c:v>-11.501598739001945</c:v>
                </c:pt>
                <c:pt idx="19">
                  <c:v>-11.917927005125751</c:v>
                </c:pt>
                <c:pt idx="20">
                  <c:v>-12.465285523402262</c:v>
                </c:pt>
                <c:pt idx="21">
                  <c:v>-13.234143521991768</c:v>
                </c:pt>
                <c:pt idx="22">
                  <c:v>-14.430897774254948</c:v>
                </c:pt>
                <c:pt idx="23">
                  <c:v>-16.68001002419417</c:v>
                </c:pt>
                <c:pt idx="24">
                  <c:v>-23.732989757493918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Лист3!$A$105</c:f>
              <c:strCache>
                <c:ptCount val="1"/>
                <c:pt idx="0">
                  <c:v>Y_t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Лист3!$B$105:$Z$105</c:f>
              <c:numCache>
                <c:ptCount val="25"/>
                <c:pt idx="0">
                  <c:v>2.4287701857824926</c:v>
                </c:pt>
                <c:pt idx="1">
                  <c:v>2.3300336120261473</c:v>
                </c:pt>
                <c:pt idx="2">
                  <c:v>2.2281490185388324</c:v>
                </c:pt>
                <c:pt idx="3">
                  <c:v>2.123136036285901</c:v>
                </c:pt>
                <c:pt idx="4">
                  <c:v>2.0149982141013116</c:v>
                </c:pt>
                <c:pt idx="5">
                  <c:v>1.9037207623638428</c:v>
                </c:pt>
                <c:pt idx="6">
                  <c:v>1.7892675596988263</c:v>
                </c:pt>
                <c:pt idx="7">
                  <c:v>1.6715771840888367</c:v>
                </c:pt>
                <c:pt idx="8">
                  <c:v>1.5505576262672243</c:v>
                </c:pt>
                <c:pt idx="9">
                  <c:v>1.4260791866090938</c:v>
                </c:pt>
                <c:pt idx="10">
                  <c:v>1.2979648138973703</c:v>
                </c:pt>
                <c:pt idx="11">
                  <c:v>1.1659767578900269</c:v>
                </c:pt>
                <c:pt idx="12">
                  <c:v>1.0297977742971736</c:v>
                </c:pt>
                <c:pt idx="13">
                  <c:v>0.8890040479123418</c:v>
                </c:pt>
                <c:pt idx="14">
                  <c:v>0.743025112004768</c:v>
                </c:pt>
                <c:pt idx="15">
                  <c:v>0.5910825722125395</c:v>
                </c:pt>
                <c:pt idx="16">
                  <c:v>0.4320927290146388</c:v>
                </c:pt>
                <c:pt idx="17">
                  <c:v>0.26450438303373836</c:v>
                </c:pt>
                <c:pt idx="18">
                  <c:v>0.08601252019409444</c:v>
                </c:pt>
                <c:pt idx="19">
                  <c:v>-0.1069856988647051</c:v>
                </c:pt>
                <c:pt idx="20">
                  <c:v>-0.3205291354682913</c:v>
                </c:pt>
                <c:pt idx="21">
                  <c:v>-0.5658107919154995</c:v>
                </c:pt>
                <c:pt idx="22">
                  <c:v>-0.8670673064749472</c:v>
                </c:pt>
                <c:pt idx="23">
                  <c:v>-1.2933265040760942</c:v>
                </c:pt>
                <c:pt idx="24">
                  <c:v>-2.228989104927213</c:v>
                </c:pt>
              </c:numCache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182647"/>
        <c:crosses val="autoZero"/>
        <c:auto val="0"/>
        <c:lblOffset val="100"/>
        <c:noMultiLvlLbl val="0"/>
      </c:catAx>
      <c:valAx>
        <c:axId val="5418264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20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95"/>
          <c:y val="0.8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ускорения частицы 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065"/>
          <c:w val="0.964"/>
          <c:h val="0.77575"/>
        </c:manualLayout>
      </c:layout>
      <c:lineChart>
        <c:grouping val="stacked"/>
        <c:varyColors val="0"/>
        <c:ser>
          <c:idx val="0"/>
          <c:order val="0"/>
          <c:tx>
            <c:strRef>
              <c:f>Лист3!$A$106</c:f>
              <c:strCache>
                <c:ptCount val="1"/>
                <c:pt idx="0">
                  <c:v>X_tt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Лист3!$B$106:$Z$106</c:f>
              <c:numCache>
                <c:ptCount val="25"/>
                <c:pt idx="0">
                  <c:v>-5.822760921774737</c:v>
                </c:pt>
                <c:pt idx="1">
                  <c:v>-5.857944943353511</c:v>
                </c:pt>
                <c:pt idx="2">
                  <c:v>-5.9122252565314035</c:v>
                </c:pt>
                <c:pt idx="3">
                  <c:v>-5.988917753987289</c:v>
                </c:pt>
                <c:pt idx="4">
                  <c:v>-6.09211242595451</c:v>
                </c:pt>
                <c:pt idx="5">
                  <c:v>-6.2268934805828895</c:v>
                </c:pt>
                <c:pt idx="6">
                  <c:v>-6.3996388641762785</c:v>
                </c:pt>
                <c:pt idx="7">
                  <c:v>-6.618433727391095</c:v>
                </c:pt>
                <c:pt idx="8">
                  <c:v>-6.8936504780471335</c:v>
                </c:pt>
                <c:pt idx="9">
                  <c:v>-7.23877741449389</c:v>
                </c:pt>
                <c:pt idx="10">
                  <c:v>-7.671626822668689</c:v>
                </c:pt>
                <c:pt idx="11">
                  <c:v>-8.216137281022526</c:v>
                </c:pt>
                <c:pt idx="12">
                  <c:v>-8.905133616076498</c:v>
                </c:pt>
                <c:pt idx="13">
                  <c:v>-9.784681728081916</c:v>
                </c:pt>
                <c:pt idx="14">
                  <c:v>-10.921201778700746</c:v>
                </c:pt>
                <c:pt idx="15">
                  <c:v>-12.413566673858863</c:v>
                </c:pt>
                <c:pt idx="16">
                  <c:v>-14.41469136782197</c:v>
                </c:pt>
                <c:pt idx="17">
                  <c:v>-17.172354007806938</c:v>
                </c:pt>
                <c:pt idx="18">
                  <c:v>-21.112085518538827</c:v>
                </c:pt>
                <c:pt idx="19">
                  <c:v>-27.02137686218953</c:v>
                </c:pt>
                <c:pt idx="20">
                  <c:v>-36.51049433588552</c:v>
                </c:pt>
                <c:pt idx="21">
                  <c:v>-53.36985477291808</c:v>
                </c:pt>
                <c:pt idx="22">
                  <c:v>-88.67226778127909</c:v>
                </c:pt>
                <c:pt idx="23">
                  <c:v>-189.93718840362436</c:v>
                </c:pt>
                <c:pt idx="24">
                  <c:v>-914.9635560693805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Лист3!$A$107</c:f>
              <c:strCache>
                <c:ptCount val="1"/>
                <c:pt idx="0">
                  <c:v>Y_tt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Лист3!$B$107:$Z$107</c:f>
              <c:numCache>
                <c:ptCount val="25"/>
                <c:pt idx="0">
                  <c:v>-5.566419805950005</c:v>
                </c:pt>
                <c:pt idx="1">
                  <c:v>-5.747632025623483</c:v>
                </c:pt>
                <c:pt idx="2">
                  <c:v>-5.927293325081249</c:v>
                </c:pt>
                <c:pt idx="3">
                  <c:v>-6.1062720083079025</c:v>
                </c:pt>
                <c:pt idx="4">
                  <c:v>-6.285548029426488</c:v>
                </c:pt>
                <c:pt idx="5">
                  <c:v>-6.4662498388543295</c:v>
                </c:pt>
                <c:pt idx="6">
                  <c:v>-6.649702644969139</c:v>
                </c:pt>
                <c:pt idx="7">
                  <c:v>-6.837492917440474</c:v>
                </c:pt>
                <c:pt idx="8">
                  <c:v>-7.031556348994313</c:v>
                </c:pt>
                <c:pt idx="9">
                  <c:v>-7.2343003162669515</c:v>
                </c:pt>
                <c:pt idx="10">
                  <c:v>-7.448778155626285</c:v>
                </c:pt>
                <c:pt idx="11">
                  <c:v>-7.678943169768184</c:v>
                </c:pt>
                <c:pt idx="12">
                  <c:v>-7.930028781031977</c:v>
                </c:pt>
                <c:pt idx="13">
                  <c:v>-8.20913475984182</c:v>
                </c:pt>
                <c:pt idx="14">
                  <c:v>-8.526162811910778</c:v>
                </c:pt>
                <c:pt idx="15">
                  <c:v>-8.895370660478</c:v>
                </c:pt>
                <c:pt idx="16">
                  <c:v>-9.338078728843776</c:v>
                </c:pt>
                <c:pt idx="17">
                  <c:v>-9.887661455800535</c:v>
                </c:pt>
                <c:pt idx="18">
                  <c:v>-10.599423297418465</c:v>
                </c:pt>
                <c:pt idx="19">
                  <c:v>-11.571963408833726</c:v>
                </c:pt>
                <c:pt idx="20">
                  <c:v>-12.999139013069762</c:v>
                </c:pt>
                <c:pt idx="21">
                  <c:v>-15.318654887865048</c:v>
                </c:pt>
                <c:pt idx="22">
                  <c:v>-19.753121833163213</c:v>
                </c:pt>
                <c:pt idx="23">
                  <c:v>-31.295127449771112</c:v>
                </c:pt>
                <c:pt idx="24">
                  <c:v>-105.04602477673954</c:v>
                </c:pt>
              </c:numCache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718257"/>
        <c:crosses val="autoZero"/>
        <c:auto val="0"/>
        <c:lblOffset val="100"/>
        <c:noMultiLvlLbl val="0"/>
      </c:catAx>
      <c:valAx>
        <c:axId val="2671825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881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8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 
1-го звена</a:t>
            </a:r>
          </a:p>
        </c:rich>
      </c:tx>
      <c:layout>
        <c:manualLayout>
          <c:xMode val="factor"/>
          <c:yMode val="factor"/>
          <c:x val="-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5"/>
          <c:y val="0.5805"/>
          <c:w val="0.7965"/>
          <c:h val="0.21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Лист3!$B$32:$Z$32</c:f>
              <c:numCache>
                <c:ptCount val="25"/>
                <c:pt idx="0">
                  <c:v>3</c:v>
                </c:pt>
                <c:pt idx="1">
                  <c:v>2.978600197744434</c:v>
                </c:pt>
                <c:pt idx="2">
                  <c:v>2.956293085014286</c:v>
                </c:pt>
                <c:pt idx="3">
                  <c:v>2.933085456772189</c:v>
                </c:pt>
                <c:pt idx="4">
                  <c:v>2.908984382286522</c:v>
                </c:pt>
                <c:pt idx="5">
                  <c:v>2.883997202978047</c:v>
                </c:pt>
                <c:pt idx="6">
                  <c:v>2.8581315301836354</c:v>
                </c:pt>
                <c:pt idx="7">
                  <c:v>2.8313952428377887</c:v>
                </c:pt>
                <c:pt idx="8">
                  <c:v>2.803796485072633</c:v>
                </c:pt>
                <c:pt idx="9">
                  <c:v>2.7753436637371363</c:v>
                </c:pt>
                <c:pt idx="10">
                  <c:v>2.7460454458363075</c:v>
                </c:pt>
                <c:pt idx="11">
                  <c:v>2.715910755891138</c:v>
                </c:pt>
                <c:pt idx="12">
                  <c:v>2.684948773220106</c:v>
                </c:pt>
                <c:pt idx="13">
                  <c:v>2.653168929143068</c:v>
                </c:pt>
                <c:pt idx="14">
                  <c:v>2.6205809041083885</c:v>
                </c:pt>
                <c:pt idx="15">
                  <c:v>2.58719462474418</c:v>
                </c:pt>
                <c:pt idx="16">
                  <c:v>2.5530202608345576</c:v>
                </c:pt>
                <c:pt idx="17">
                  <c:v>2.5180682222218222</c:v>
                </c:pt>
                <c:pt idx="18">
                  <c:v>2.4823491556355237</c:v>
                </c:pt>
                <c:pt idx="19">
                  <c:v>2.445873941449362</c:v>
                </c:pt>
                <c:pt idx="20">
                  <c:v>2.408653690366923</c:v>
                </c:pt>
                <c:pt idx="21">
                  <c:v>2.370699740037245</c:v>
                </c:pt>
                <c:pt idx="22">
                  <c:v>2.332023651601268</c:v>
                </c:pt>
                <c:pt idx="23">
                  <c:v>2.2926372061701925</c:v>
                </c:pt>
                <c:pt idx="24">
                  <c:v>2.2525524012368425</c:v>
                </c:pt>
              </c:numCache>
            </c:numRef>
          </c:xVal>
          <c:yVal>
            <c:numRef>
              <c:f>Лист3!$B$33:$Z$33</c:f>
              <c:numCache>
                <c:ptCount val="25"/>
                <c:pt idx="0">
                  <c:v>1.2</c:v>
                </c:pt>
                <c:pt idx="1">
                  <c:v>1.2521744534995198</c:v>
                </c:pt>
                <c:pt idx="2">
                  <c:v>1.303967482530418</c:v>
                </c:pt>
                <c:pt idx="3">
                  <c:v>1.35536331043432</c:v>
                </c:pt>
                <c:pt idx="4">
                  <c:v>1.406346281544165</c:v>
                </c:pt>
                <c:pt idx="5">
                  <c:v>1.4569008659530693</c:v>
                </c:pt>
                <c:pt idx="6">
                  <c:v>1.5070116642448883</c:v>
                </c:pt>
                <c:pt idx="7">
                  <c:v>1.5566634121850287</c:v>
                </c:pt>
                <c:pt idx="8">
                  <c:v>1.6058409853700808</c:v>
                </c:pt>
                <c:pt idx="9">
                  <c:v>1.654529403834858</c:v>
                </c:pt>
                <c:pt idx="10">
                  <c:v>1.7027138366154406</c:v>
                </c:pt>
                <c:pt idx="11">
                  <c:v>1.750379606266831</c:v>
                </c:pt>
                <c:pt idx="12">
                  <c:v>1.7975121933338447</c:v>
                </c:pt>
                <c:pt idx="13">
                  <c:v>1.8440972407738774</c:v>
                </c:pt>
                <c:pt idx="14">
                  <c:v>1.890120558330199</c:v>
                </c:pt>
                <c:pt idx="15">
                  <c:v>1.9355681268544442</c:v>
                </c:pt>
                <c:pt idx="16">
                  <c:v>1.9804261025769803</c:v>
                </c:pt>
                <c:pt idx="17">
                  <c:v>2.0246808213238525</c:v>
                </c:pt>
                <c:pt idx="18">
                  <c:v>2.068318802679026</c:v>
                </c:pt>
                <c:pt idx="19">
                  <c:v>2.1113267540906504</c:v>
                </c:pt>
                <c:pt idx="20">
                  <c:v>2.153691574920096</c:v>
                </c:pt>
                <c:pt idx="21">
                  <c:v>2.1954003604325427</c:v>
                </c:pt>
                <c:pt idx="22">
                  <c:v>2.236440405727881</c:v>
                </c:pt>
                <c:pt idx="23">
                  <c:v>2.2767992096107497</c:v>
                </c:pt>
                <c:pt idx="24">
                  <c:v>2.3164644783985215</c:v>
                </c:pt>
              </c:numCache>
            </c:numRef>
          </c:yVal>
          <c:smooth val="1"/>
        </c:ser>
        <c:axId val="63270"/>
        <c:axId val="569431"/>
      </c:scatterChart>
      <c:val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9431"/>
        <c:crosses val="autoZero"/>
        <c:crossBetween val="midCat"/>
        <c:dispUnits/>
      </c:valAx>
      <c:valAx>
        <c:axId val="5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Траектория Д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Лист3!$A$82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Лист3!$B$81:$IV$81</c:f>
              <c:numCache/>
            </c:numRef>
          </c:xVal>
          <c:yVal>
            <c:numRef>
              <c:f>Лист3!$B$82:$IV$82</c:f>
              <c:numCache/>
            </c:numRef>
          </c:yVal>
          <c:smooth val="1"/>
        </c:ser>
        <c:axId val="39137722"/>
        <c:axId val="16695179"/>
      </c:scatterChart>
      <c:val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95179"/>
        <c:crosses val="autoZero"/>
        <c:crossBetween val="midCat"/>
        <c:dispUnits/>
      </c:valAx>
      <c:valAx>
        <c:axId val="16695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7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285"/>
          <c:w val="0.83125"/>
          <c:h val="0.7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Лист3!$B$74:$Z$74</c:f>
              <c:numCache>
                <c:ptCount val="25"/>
                <c:pt idx="0">
                  <c:v>5.467838612715341</c:v>
                </c:pt>
                <c:pt idx="1">
                  <c:v>5.325770218979359</c:v>
                </c:pt>
                <c:pt idx="2">
                  <c:v>5.182105734953216</c:v>
                </c:pt>
                <c:pt idx="3">
                  <c:v>5.036846420537368</c:v>
                </c:pt>
                <c:pt idx="4">
                  <c:v>4.889989091108618</c:v>
                </c:pt>
                <c:pt idx="5">
                  <c:v>4.741525279430809</c:v>
                </c:pt>
                <c:pt idx="6">
                  <c:v>4.59144019429181</c:v>
                </c:pt>
                <c:pt idx="7">
                  <c:v>4.4397114144626775</c:v>
                </c:pt>
                <c:pt idx="8">
                  <c:v>4.286307233132489</c:v>
                </c:pt>
                <c:pt idx="9">
                  <c:v>4.131184533652215</c:v>
                </c:pt>
                <c:pt idx="10">
                  <c:v>3.974286026124522</c:v>
                </c:pt>
                <c:pt idx="11">
                  <c:v>3.815536595920398</c:v>
                </c:pt>
                <c:pt idx="12">
                  <c:v>3.65483839206372</c:v>
                </c:pt>
                <c:pt idx="13">
                  <c:v>3.4920640844134017</c:v>
                </c:pt>
                <c:pt idx="14">
                  <c:v>3.3270473860030902</c:v>
                </c:pt>
                <c:pt idx="15">
                  <c:v>3.1595693592539513</c:v>
                </c:pt>
                <c:pt idx="16">
                  <c:v>2.989337975109518</c:v>
                </c:pt>
                <c:pt idx="17">
                  <c:v>2.815956381725023</c:v>
                </c:pt>
                <c:pt idx="18">
                  <c:v>2.638871222998995</c:v>
                </c:pt>
                <c:pt idx="19">
                  <c:v>2.4572832253724073</c:v>
                </c:pt>
                <c:pt idx="20">
                  <c:v>2.2699798857157822</c:v>
                </c:pt>
                <c:pt idx="21">
                  <c:v>2.0749871830329174</c:v>
                </c:pt>
                <c:pt idx="22">
                  <c:v>1.8687230822120302</c:v>
                </c:pt>
                <c:pt idx="23">
                  <c:v>1.6433493929869405</c:v>
                </c:pt>
                <c:pt idx="24">
                  <c:v>1.3726058861221189</c:v>
                </c:pt>
              </c:numCache>
            </c:numRef>
          </c:xVal>
          <c:yVal>
            <c:numRef>
              <c:f>Лист3!$B$75:$Z$75</c:f>
              <c:numCache>
                <c:ptCount val="25"/>
                <c:pt idx="0">
                  <c:v>5.379450695864899</c:v>
                </c:pt>
                <c:pt idx="1">
                  <c:v>5.4307609687951475</c:v>
                </c:pt>
                <c:pt idx="2">
                  <c:v>5.480200582876814</c:v>
                </c:pt>
                <c:pt idx="3">
                  <c:v>5.527726057043693</c:v>
                </c:pt>
                <c:pt idx="4">
                  <c:v>5.573294263380459</c:v>
                </c:pt>
                <c:pt idx="5">
                  <c:v>5.6168622295550135</c:v>
                </c:pt>
                <c:pt idx="6">
                  <c:v>5.658386910836033</c:v>
                </c:pt>
                <c:pt idx="7">
                  <c:v>5.697824921813165</c:v>
                </c:pt>
                <c:pt idx="8">
                  <c:v>5.735132214599144</c:v>
                </c:pt>
                <c:pt idx="9">
                  <c:v>5.770263685465279</c:v>
                </c:pt>
                <c:pt idx="10">
                  <c:v>5.8031726847510665</c:v>
                </c:pt>
                <c:pt idx="11">
                  <c:v>5.833810394189719</c:v>
                </c:pt>
                <c:pt idx="12">
                  <c:v>5.862125019292343</c:v>
                </c:pt>
                <c:pt idx="13">
                  <c:v>5.888060718260359</c:v>
                </c:pt>
                <c:pt idx="14">
                  <c:v>5.911556145999595</c:v>
                </c:pt>
                <c:pt idx="15">
                  <c:v>5.932542418790839</c:v>
                </c:pt>
                <c:pt idx="16">
                  <c:v>5.950940175229988</c:v>
                </c:pt>
                <c:pt idx="17">
                  <c:v>5.966655165255906</c:v>
                </c:pt>
                <c:pt idx="18">
                  <c:v>5.979571311455404</c:v>
                </c:pt>
                <c:pt idx="19">
                  <c:v>5.989539131100743</c:v>
                </c:pt>
                <c:pt idx="20">
                  <c:v>5.996354878719986</c:v>
                </c:pt>
                <c:pt idx="21">
                  <c:v>5.999718842166551</c:v>
                </c:pt>
                <c:pt idx="22">
                  <c:v>5.999138281414859</c:v>
                </c:pt>
                <c:pt idx="23">
                  <c:v>5.993637993469507</c:v>
                </c:pt>
                <c:pt idx="24">
                  <c:v>5.980299425662107</c:v>
                </c:pt>
              </c:numCache>
            </c:numRef>
          </c:yVal>
          <c:smooth val="1"/>
        </c:ser>
        <c:axId val="5124880"/>
        <c:axId val="46123921"/>
      </c:scatterChart>
      <c:valAx>
        <c:axId val="512488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46123921"/>
        <c:crosses val="autoZero"/>
        <c:crossBetween val="midCat"/>
        <c:dispUnits/>
      </c:valAx>
      <c:valAx>
        <c:axId val="4612392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124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  
2-го звена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43425"/>
          <c:w val="0.887"/>
          <c:h val="0.50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Лист3!$B$88:$Z$88</c:f>
              <c:numCache>
                <c:ptCount val="25"/>
                <c:pt idx="0">
                  <c:v>6</c:v>
                </c:pt>
                <c:pt idx="1">
                  <c:v>5.910838653196767</c:v>
                </c:pt>
                <c:pt idx="2">
                  <c:v>5.820179145705393</c:v>
                </c:pt>
                <c:pt idx="3">
                  <c:v>5.728096079879212</c:v>
                </c:pt>
                <c:pt idx="4">
                  <c:v>5.634665598371487</c:v>
                </c:pt>
                <c:pt idx="5">
                  <c:v>5.53996579228704</c:v>
                </c:pt>
                <c:pt idx="6">
                  <c:v>5.444077184206923</c:v>
                </c:pt>
                <c:pt idx="7">
                  <c:v>5.347083309811768</c:v>
                </c:pt>
                <c:pt idx="8">
                  <c:v>5.249071430271192</c:v>
                </c:pt>
                <c:pt idx="9">
                  <c:v>5.1501334198412945</c:v>
                </c:pt>
                <c:pt idx="10">
                  <c:v>5.050366891309627</c:v>
                </c:pt>
                <c:pt idx="11">
                  <c:v>4.949876649508819</c:v>
                </c:pt>
                <c:pt idx="12">
                  <c:v>4.848776605995411</c:v>
                </c:pt>
                <c:pt idx="13">
                  <c:v>4.747192356586533</c:v>
                </c:pt>
                <c:pt idx="14">
                  <c:v>4.645264736885921</c:v>
                </c:pt>
                <c:pt idx="15">
                  <c:v>4.543154865856364</c:v>
                </c:pt>
                <c:pt idx="16">
                  <c:v>4.4410515378178355</c:v>
                </c:pt>
                <c:pt idx="17">
                  <c:v>4.33918248733983</c:v>
                </c:pt>
                <c:pt idx="18">
                  <c:v>4.23783239422623</c:v>
                </c:pt>
                <c:pt idx="19">
                  <c:v>4.137373436089774</c:v>
                </c:pt>
                <c:pt idx="20">
                  <c:v>4.038321323617442</c:v>
                </c:pt>
                <c:pt idx="21">
                  <c:v>3.941449530153885</c:v>
                </c:pt>
                <c:pt idx="22">
                  <c:v>3.848060848225106</c:v>
                </c:pt>
                <c:pt idx="23">
                  <c:v>3.7608168165170457</c:v>
                </c:pt>
                <c:pt idx="24">
                  <c:v>3.688050881715114</c:v>
                </c:pt>
              </c:numCache>
            </c:numRef>
          </c:xVal>
          <c:yVal>
            <c:numRef>
              <c:f>Лист3!$B$89:$Z$89</c:f>
              <c:numCache>
                <c:ptCount val="25"/>
                <c:pt idx="0">
                  <c:v>9</c:v>
                </c:pt>
                <c:pt idx="1">
                  <c:v>9.043138016262962</c:v>
                </c:pt>
                <c:pt idx="2">
                  <c:v>9.083592780276506</c:v>
                </c:pt>
                <c:pt idx="3">
                  <c:v>9.121296275398926</c:v>
                </c:pt>
                <c:pt idx="4">
                  <c:v>9.156174376546495</c:v>
                </c:pt>
                <c:pt idx="5">
                  <c:v>9.188145717773189</c:v>
                </c:pt>
                <c:pt idx="6">
                  <c:v>9.217120276686641</c:v>
                </c:pt>
                <c:pt idx="7">
                  <c:v>9.242997590290752</c:v>
                </c:pt>
                <c:pt idx="8">
                  <c:v>9.265664484172355</c:v>
                </c:pt>
                <c:pt idx="9">
                  <c:v>9.284992149105669</c:v>
                </c:pt>
                <c:pt idx="10">
                  <c:v>9.30083232762262</c:v>
                </c:pt>
                <c:pt idx="11">
                  <c:v>9.31301226367285</c:v>
                </c:pt>
                <c:pt idx="12">
                  <c:v>9.321327896705503</c:v>
                </c:pt>
                <c:pt idx="13">
                  <c:v>9.325534503786816</c:v>
                </c:pt>
                <c:pt idx="14">
                  <c:v>9.325333529137128</c:v>
                </c:pt>
                <c:pt idx="15">
                  <c:v>9.320353533907744</c:v>
                </c:pt>
                <c:pt idx="16">
                  <c:v>9.310121732936956</c:v>
                </c:pt>
                <c:pt idx="17">
                  <c:v>9.294019773615418</c:v>
                </c:pt>
                <c:pt idx="18">
                  <c:v>9.27121165916922</c:v>
                </c:pt>
                <c:pt idx="19">
                  <c:v>9.240518966418332</c:v>
                </c:pt>
                <c:pt idx="20">
                  <c:v>9.200187203419546</c:v>
                </c:pt>
                <c:pt idx="21">
                  <c:v>9.147399148768477</c:v>
                </c:pt>
                <c:pt idx="22">
                  <c:v>9.077091337233654</c:v>
                </c:pt>
                <c:pt idx="23">
                  <c:v>8.978249310890702</c:v>
                </c:pt>
                <c:pt idx="24">
                  <c:v>8.814075612691218</c:v>
                </c:pt>
              </c:numCache>
            </c:numRef>
          </c:yVal>
          <c:smooth val="1"/>
        </c:ser>
        <c:axId val="12462106"/>
        <c:axId val="45050091"/>
      </c:scatterChart>
      <c:valAx>
        <c:axId val="1246210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050091"/>
        <c:crosses val="autoZero"/>
        <c:crossBetween val="midCat"/>
        <c:dispUnits/>
      </c:valAx>
      <c:valAx>
        <c:axId val="4505009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462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М</a:t>
            </a:r>
          </a:p>
        </c:rich>
      </c:tx>
      <c:layout>
        <c:manualLayout>
          <c:xMode val="factor"/>
          <c:yMode val="factor"/>
          <c:x val="0.009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22"/>
          <c:w val="0.94625"/>
          <c:h val="0.7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Лист3!$B$102:$Z$102</c:f>
              <c:numCache>
                <c:ptCount val="25"/>
                <c:pt idx="0">
                  <c:v>6.141605619432795</c:v>
                </c:pt>
                <c:pt idx="1">
                  <c:v>5.988655328469039</c:v>
                </c:pt>
                <c:pt idx="2">
                  <c:v>5.833920121444477</c:v>
                </c:pt>
                <c:pt idx="3">
                  <c:v>5.67738337966249</c:v>
                </c:pt>
                <c:pt idx="4">
                  <c:v>5.519021637704741</c:v>
                </c:pt>
                <c:pt idx="5">
                  <c:v>5.358803331989905</c:v>
                </c:pt>
                <c:pt idx="6">
                  <c:v>5.196687244474918</c:v>
                </c:pt>
                <c:pt idx="7">
                  <c:v>5.032620549390815</c:v>
                </c:pt>
                <c:pt idx="8">
                  <c:v>4.86653633574164</c:v>
                </c:pt>
                <c:pt idx="9">
                  <c:v>4.698350426814676</c:v>
                </c:pt>
                <c:pt idx="10">
                  <c:v>4.5279572410055815</c:v>
                </c:pt>
                <c:pt idx="11">
                  <c:v>4.355224320577922</c:v>
                </c:pt>
                <c:pt idx="12">
                  <c:v>4.179984970266954</c:v>
                </c:pt>
                <c:pt idx="13">
                  <c:v>4.002028149120314</c:v>
                </c:pt>
                <c:pt idx="14">
                  <c:v>3.8210842601136887</c:v>
                </c:pt>
                <c:pt idx="15">
                  <c:v>3.63680461561293</c:v>
                </c:pt>
                <c:pt idx="16">
                  <c:v>3.4487307822541933</c:v>
                </c:pt>
                <c:pt idx="17">
                  <c:v>3.2562469901888638</c:v>
                </c:pt>
                <c:pt idx="18">
                  <c:v>3.058502617123033</c:v>
                </c:pt>
                <c:pt idx="19">
                  <c:v>2.8542780747875742</c:v>
                </c:pt>
                <c:pt idx="20">
                  <c:v>2.641733847067494</c:v>
                </c:pt>
                <c:pt idx="21">
                  <c:v>2.417888063881655</c:v>
                </c:pt>
                <c:pt idx="22">
                  <c:v>2.1773467631571224</c:v>
                </c:pt>
                <c:pt idx="23">
                  <c:v>1.9083316856401489</c:v>
                </c:pt>
                <c:pt idx="24">
                  <c:v>1.5714314555625888</c:v>
                </c:pt>
              </c:numCache>
            </c:numRef>
          </c:xVal>
          <c:yVal>
            <c:numRef>
              <c:f>Лист3!$B$103:$Z$103</c:f>
              <c:numCache>
                <c:ptCount val="25"/>
                <c:pt idx="0">
                  <c:v>4.6405068409889</c:v>
                </c:pt>
                <c:pt idx="1">
                  <c:v>4.682039838054967</c:v>
                </c:pt>
                <c:pt idx="2">
                  <c:v>4.721822045757637</c:v>
                </c:pt>
                <c:pt idx="3">
                  <c:v>4.759798714129833</c:v>
                </c:pt>
                <c:pt idx="4">
                  <c:v>4.795915298317218</c:v>
                </c:pt>
                <c:pt idx="5">
                  <c:v>4.8301171591358525</c:v>
                </c:pt>
                <c:pt idx="6">
                  <c:v>4.862349218107451</c:v>
                </c:pt>
                <c:pt idx="7">
                  <c:v>4.8925555521493465</c:v>
                </c:pt>
                <c:pt idx="8">
                  <c:v>4.920678908088956</c:v>
                </c:pt>
                <c:pt idx="9">
                  <c:v>4.94666010993077</c:v>
                </c:pt>
                <c:pt idx="10">
                  <c:v>4.970437321137794</c:v>
                </c:pt>
                <c:pt idx="11">
                  <c:v>4.9919451081409445</c:v>
                </c:pt>
                <c:pt idx="12">
                  <c:v>5.011113226541246</c:v>
                </c:pt>
                <c:pt idx="13">
                  <c:v>5.027865012209926</c:v>
                </c:pt>
                <c:pt idx="14">
                  <c:v>5.04211519514725</c:v>
                </c:pt>
                <c:pt idx="15">
                  <c:v>5.0537668444329835</c:v>
                </c:pt>
                <c:pt idx="16">
                  <c:v>5.062706957688708</c:v>
                </c:pt>
                <c:pt idx="17">
                  <c:v>5.068799842779875</c:v>
                </c:pt>
                <c:pt idx="18">
                  <c:v>5.071876708042167</c:v>
                </c:pt>
                <c:pt idx="19">
                  <c:v>5.071718293715893</c:v>
                </c:pt>
                <c:pt idx="20">
                  <c:v>5.068023584289325</c:v>
                </c:pt>
                <c:pt idx="21">
                  <c:v>5.060347251200996</c:v>
                </c:pt>
                <c:pt idx="22">
                  <c:v>5.047954059741738</c:v>
                </c:pt>
                <c:pt idx="23">
                  <c:v>5.0293847152379785</c:v>
                </c:pt>
                <c:pt idx="24">
                  <c:v>5.000264531927871</c:v>
                </c:pt>
              </c:numCache>
            </c:numRef>
          </c:yVal>
          <c:smooth val="1"/>
        </c:ser>
        <c:axId val="2797636"/>
        <c:axId val="25178725"/>
      </c:scatterChart>
      <c:valAx>
        <c:axId val="279763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178725"/>
        <c:crosses val="autoZero"/>
        <c:crossBetween val="midCat"/>
        <c:dispUnits/>
      </c:valAx>
      <c:valAx>
        <c:axId val="2517872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97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Сводка кинетической энергии</a:t>
            </a:r>
          </a:p>
        </c:rich>
      </c:tx>
      <c:layout>
        <c:manualLayout>
          <c:xMode val="factor"/>
          <c:yMode val="factor"/>
          <c:x val="0.039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1"/>
          <c:w val="0.601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Лист3!$A$132</c:f>
              <c:strCache>
                <c:ptCount val="1"/>
                <c:pt idx="0">
                  <c:v>Ekin_1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Лист3!$B$132:$Z$132</c:f>
              <c:numCache>
                <c:ptCount val="25"/>
                <c:pt idx="0">
                  <c:v>53.699999999999996</c:v>
                </c:pt>
                <c:pt idx="1">
                  <c:v>53.7</c:v>
                </c:pt>
                <c:pt idx="2">
                  <c:v>53.699999999999996</c:v>
                </c:pt>
                <c:pt idx="3">
                  <c:v>53.699999999999996</c:v>
                </c:pt>
                <c:pt idx="4">
                  <c:v>53.69999999999998</c:v>
                </c:pt>
                <c:pt idx="5">
                  <c:v>53.70000000000002</c:v>
                </c:pt>
                <c:pt idx="6">
                  <c:v>53.69999999999999</c:v>
                </c:pt>
                <c:pt idx="7">
                  <c:v>53.69999999999998</c:v>
                </c:pt>
                <c:pt idx="8">
                  <c:v>53.70000000000002</c:v>
                </c:pt>
                <c:pt idx="9">
                  <c:v>53.7</c:v>
                </c:pt>
                <c:pt idx="10">
                  <c:v>53.69999999999999</c:v>
                </c:pt>
                <c:pt idx="11">
                  <c:v>53.7</c:v>
                </c:pt>
                <c:pt idx="12">
                  <c:v>53.7</c:v>
                </c:pt>
                <c:pt idx="13">
                  <c:v>53.7</c:v>
                </c:pt>
                <c:pt idx="14">
                  <c:v>53.70000000000002</c:v>
                </c:pt>
                <c:pt idx="15">
                  <c:v>53.7</c:v>
                </c:pt>
                <c:pt idx="16">
                  <c:v>53.7</c:v>
                </c:pt>
                <c:pt idx="17">
                  <c:v>53.69999999999999</c:v>
                </c:pt>
                <c:pt idx="18">
                  <c:v>53.69999999999999</c:v>
                </c:pt>
                <c:pt idx="19">
                  <c:v>53.699999999999996</c:v>
                </c:pt>
                <c:pt idx="20">
                  <c:v>53.7</c:v>
                </c:pt>
                <c:pt idx="21">
                  <c:v>53.69999999999999</c:v>
                </c:pt>
                <c:pt idx="22">
                  <c:v>53.7</c:v>
                </c:pt>
                <c:pt idx="23">
                  <c:v>53.699999999999996</c:v>
                </c:pt>
                <c:pt idx="24">
                  <c:v>53.699999999999996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Лист3!$A$133</c:f>
              <c:strCache>
                <c:ptCount val="1"/>
                <c:pt idx="0">
                  <c:v>Ekin_2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Лист3!$B$133:$Z$133</c:f>
              <c:numCache>
                <c:ptCount val="25"/>
                <c:pt idx="0">
                  <c:v>65.67096609713059</c:v>
                </c:pt>
                <c:pt idx="1">
                  <c:v>65.97624634753177</c:v>
                </c:pt>
                <c:pt idx="2">
                  <c:v>66.28694953236185</c:v>
                </c:pt>
                <c:pt idx="3">
                  <c:v>66.60189797616562</c:v>
                </c:pt>
                <c:pt idx="4">
                  <c:v>66.92024741956541</c:v>
                </c:pt>
                <c:pt idx="5">
                  <c:v>67.24156694225492</c:v>
                </c:pt>
                <c:pt idx="6">
                  <c:v>67.56595856211045</c:v>
                </c:pt>
                <c:pt idx="7">
                  <c:v>67.89423448772844</c:v>
                </c:pt>
                <c:pt idx="8">
                  <c:v>68.2281799166732</c:v>
                </c:pt>
                <c:pt idx="9">
                  <c:v>68.5709454603017</c:v>
                </c:pt>
                <c:pt idx="10">
                  <c:v>68.92764038120761</c:v>
                </c:pt>
                <c:pt idx="11">
                  <c:v>69.30624449754548</c:v>
                </c:pt>
                <c:pt idx="12">
                  <c:v>69.71903951890827</c:v>
                </c:pt>
                <c:pt idx="13">
                  <c:v>70.18491321268718</c:v>
                </c:pt>
                <c:pt idx="14">
                  <c:v>70.73318249385888</c:v>
                </c:pt>
                <c:pt idx="15">
                  <c:v>71.41016999188145</c:v>
                </c:pt>
                <c:pt idx="16">
                  <c:v>72.29101932020627</c:v>
                </c:pt>
                <c:pt idx="17">
                  <c:v>73.50207438598851</c:v>
                </c:pt>
                <c:pt idx="18">
                  <c:v>75.26613832183729</c:v>
                </c:pt>
                <c:pt idx="19">
                  <c:v>78.0019470983383</c:v>
                </c:pt>
                <c:pt idx="20">
                  <c:v>82.56806974453892</c:v>
                </c:pt>
                <c:pt idx="21">
                  <c:v>90.95832450350868</c:v>
                </c:pt>
                <c:pt idx="22">
                  <c:v>108.78339740784625</c:v>
                </c:pt>
                <c:pt idx="23">
                  <c:v>158.24689162061313</c:v>
                </c:pt>
                <c:pt idx="24">
                  <c:v>448.62242098144293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Лист3!$A$134</c:f>
              <c:strCache>
                <c:ptCount val="1"/>
                <c:pt idx="0">
                  <c:v>Ekin_3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Лист3!$B$134:$Z$134</c:f>
              <c:numCache>
                <c:ptCount val="25"/>
                <c:pt idx="0">
                  <c:v>21.99856890404306</c:v>
                </c:pt>
                <c:pt idx="1">
                  <c:v>22.254919512638317</c:v>
                </c:pt>
                <c:pt idx="2">
                  <c:v>22.517829668464813</c:v>
                </c:pt>
                <c:pt idx="3">
                  <c:v>22.788946844568514</c:v>
                </c:pt>
                <c:pt idx="4">
                  <c:v>23.070172890798766</c:v>
                </c:pt>
                <c:pt idx="5">
                  <c:v>23.363728771559966</c:v>
                </c:pt>
                <c:pt idx="6">
                  <c:v>23.672238844460185</c:v>
                </c:pt>
                <c:pt idx="7">
                  <c:v>23.998842150598716</c:v>
                </c:pt>
                <c:pt idx="8">
                  <c:v>24.347341647071616</c:v>
                </c:pt>
                <c:pt idx="9">
                  <c:v>24.722407701416493</c:v>
                </c:pt>
                <c:pt idx="10">
                  <c:v>25.129860767496865</c:v>
                </c:pt>
                <c:pt idx="11">
                  <c:v>25.57707226201258</c:v>
                </c:pt>
                <c:pt idx="12">
                  <c:v>26.073546493503315</c:v>
                </c:pt>
                <c:pt idx="13">
                  <c:v>26.631788198772625</c:v>
                </c:pt>
                <c:pt idx="14">
                  <c:v>27.268636166368655</c:v>
                </c:pt>
                <c:pt idx="15">
                  <c:v>28.007388149662617</c:v>
                </c:pt>
                <c:pt idx="16">
                  <c:v>28.881333393255513</c:v>
                </c:pt>
                <c:pt idx="17">
                  <c:v>29.939933487393407</c:v>
                </c:pt>
                <c:pt idx="18">
                  <c:v>31.26033983716989</c:v>
                </c:pt>
                <c:pt idx="19">
                  <c:v>32.97063316011407</c:v>
                </c:pt>
                <c:pt idx="20">
                  <c:v>35.301863430320815</c:v>
                </c:pt>
                <c:pt idx="21">
                  <c:v>38.722525761525304</c:v>
                </c:pt>
                <c:pt idx="22">
                  <c:v>44.36820540733357</c:v>
                </c:pt>
                <c:pt idx="23">
                  <c:v>56.00743409129915</c:v>
                </c:pt>
                <c:pt idx="24">
                  <c:v>101.15792254005655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Лист3!$A$135</c:f>
              <c:strCache>
                <c:ptCount val="1"/>
                <c:pt idx="0">
                  <c:v>Etot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66CC"/>
                </a:solidFill>
              </a:ln>
            </c:spPr>
          </c:marker>
          <c:val>
            <c:numRef>
              <c:f>Лист3!$B$135:$Z$135</c:f>
              <c:numCache>
                <c:ptCount val="25"/>
                <c:pt idx="0">
                  <c:v>141.36953500117363</c:v>
                </c:pt>
                <c:pt idx="1">
                  <c:v>141.9311658601701</c:v>
                </c:pt>
                <c:pt idx="2">
                  <c:v>142.50477920082665</c:v>
                </c:pt>
                <c:pt idx="3">
                  <c:v>143.0908448207341</c:v>
                </c:pt>
                <c:pt idx="4">
                  <c:v>143.69042031036417</c:v>
                </c:pt>
                <c:pt idx="5">
                  <c:v>144.3052957138149</c:v>
                </c:pt>
                <c:pt idx="6">
                  <c:v>144.93819740657062</c:v>
                </c:pt>
                <c:pt idx="7">
                  <c:v>145.59307663832712</c:v>
                </c:pt>
                <c:pt idx="8">
                  <c:v>146.27552156374483</c:v>
                </c:pt>
                <c:pt idx="9">
                  <c:v>146.9933531617182</c:v>
                </c:pt>
                <c:pt idx="10">
                  <c:v>147.75750114870448</c:v>
                </c:pt>
                <c:pt idx="11">
                  <c:v>148.58331675955807</c:v>
                </c:pt>
                <c:pt idx="12">
                  <c:v>149.4925860124116</c:v>
                </c:pt>
                <c:pt idx="13">
                  <c:v>150.5167014114598</c:v>
                </c:pt>
                <c:pt idx="14">
                  <c:v>151.70181866022756</c:v>
                </c:pt>
                <c:pt idx="15">
                  <c:v>153.11755814154407</c:v>
                </c:pt>
                <c:pt idx="16">
                  <c:v>154.8723527134618</c:v>
                </c:pt>
                <c:pt idx="17">
                  <c:v>157.1420078733819</c:v>
                </c:pt>
                <c:pt idx="18">
                  <c:v>160.22647815900714</c:v>
                </c:pt>
                <c:pt idx="19">
                  <c:v>164.67258025845237</c:v>
                </c:pt>
                <c:pt idx="20">
                  <c:v>171.56993317485976</c:v>
                </c:pt>
                <c:pt idx="21">
                  <c:v>183.38085026503396</c:v>
                </c:pt>
                <c:pt idx="22">
                  <c:v>206.85160281517983</c:v>
                </c:pt>
                <c:pt idx="23">
                  <c:v>267.95432571191225</c:v>
                </c:pt>
                <c:pt idx="24">
                  <c:v>603.4803435214994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210815"/>
        <c:crosses val="autoZero"/>
        <c:auto val="0"/>
        <c:lblOffset val="100"/>
        <c:noMultiLvlLbl val="0"/>
      </c:catAx>
      <c:valAx>
        <c:axId val="2621081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281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Частица B через ось O1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1"/>
          <c:w val="0.87725"/>
          <c:h val="0.72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Лист3!$B$109:$Z$109</c:f>
              <c:numCache>
                <c:ptCount val="25"/>
                <c:pt idx="0">
                  <c:v>5.467838612715341</c:v>
                </c:pt>
                <c:pt idx="1">
                  <c:v>5.325770218979361</c:v>
                </c:pt>
                <c:pt idx="2">
                  <c:v>5.182105734953218</c:v>
                </c:pt>
                <c:pt idx="3">
                  <c:v>5.036846420537368</c:v>
                </c:pt>
                <c:pt idx="4">
                  <c:v>4.889989091108619</c:v>
                </c:pt>
                <c:pt idx="5">
                  <c:v>4.741525279430809</c:v>
                </c:pt>
                <c:pt idx="6">
                  <c:v>4.5914401942918115</c:v>
                </c:pt>
                <c:pt idx="7">
                  <c:v>4.439711414462678</c:v>
                </c:pt>
                <c:pt idx="8">
                  <c:v>4.286307233132491</c:v>
                </c:pt>
                <c:pt idx="9">
                  <c:v>4.131184533652217</c:v>
                </c:pt>
                <c:pt idx="10">
                  <c:v>3.9742860261245223</c:v>
                </c:pt>
                <c:pt idx="11">
                  <c:v>3.815536595920398</c:v>
                </c:pt>
                <c:pt idx="12">
                  <c:v>3.6548383920637226</c:v>
                </c:pt>
                <c:pt idx="13">
                  <c:v>3.492064084413401</c:v>
                </c:pt>
                <c:pt idx="14">
                  <c:v>3.3270473860030916</c:v>
                </c:pt>
                <c:pt idx="15">
                  <c:v>3.159569359253951</c:v>
                </c:pt>
                <c:pt idx="16">
                  <c:v>2.9893379751095184</c:v>
                </c:pt>
                <c:pt idx="17">
                  <c:v>2.815956381725024</c:v>
                </c:pt>
                <c:pt idx="18">
                  <c:v>2.638871222998995</c:v>
                </c:pt>
                <c:pt idx="19">
                  <c:v>2.457283225372409</c:v>
                </c:pt>
                <c:pt idx="20">
                  <c:v>2.2699798857157827</c:v>
                </c:pt>
                <c:pt idx="21">
                  <c:v>2.0749871830329174</c:v>
                </c:pt>
                <c:pt idx="22">
                  <c:v>1.8687230822120315</c:v>
                </c:pt>
                <c:pt idx="23">
                  <c:v>1.6433493929869414</c:v>
                </c:pt>
                <c:pt idx="24">
                  <c:v>1.3726058861221193</c:v>
                </c:pt>
              </c:numCache>
            </c:numRef>
          </c:xVal>
          <c:yVal>
            <c:numRef>
              <c:f>Лист3!$B$110:$Z$110</c:f>
              <c:numCache>
                <c:ptCount val="25"/>
                <c:pt idx="0">
                  <c:v>5.3794506958649</c:v>
                </c:pt>
                <c:pt idx="1">
                  <c:v>5.430760968795148</c:v>
                </c:pt>
                <c:pt idx="2">
                  <c:v>5.4802005828768126</c:v>
                </c:pt>
                <c:pt idx="3">
                  <c:v>5.5277260570436955</c:v>
                </c:pt>
                <c:pt idx="4">
                  <c:v>5.573294263380458</c:v>
                </c:pt>
                <c:pt idx="5">
                  <c:v>5.6168622295550135</c:v>
                </c:pt>
                <c:pt idx="6">
                  <c:v>5.658386910836034</c:v>
                </c:pt>
                <c:pt idx="7">
                  <c:v>5.697824921813165</c:v>
                </c:pt>
                <c:pt idx="8">
                  <c:v>5.735132214599146</c:v>
                </c:pt>
                <c:pt idx="9">
                  <c:v>5.770263685465281</c:v>
                </c:pt>
                <c:pt idx="10">
                  <c:v>5.803172684751068</c:v>
                </c:pt>
                <c:pt idx="11">
                  <c:v>5.8338103941897215</c:v>
                </c:pt>
                <c:pt idx="12">
                  <c:v>5.862125019292343</c:v>
                </c:pt>
                <c:pt idx="13">
                  <c:v>5.888060718260362</c:v>
                </c:pt>
                <c:pt idx="14">
                  <c:v>5.911556145999597</c:v>
                </c:pt>
                <c:pt idx="15">
                  <c:v>5.932542418790842</c:v>
                </c:pt>
                <c:pt idx="16">
                  <c:v>5.950940175229988</c:v>
                </c:pt>
                <c:pt idx="17">
                  <c:v>5.966655165255906</c:v>
                </c:pt>
                <c:pt idx="18">
                  <c:v>5.979571311455406</c:v>
                </c:pt>
                <c:pt idx="19">
                  <c:v>5.989539131100744</c:v>
                </c:pt>
                <c:pt idx="20">
                  <c:v>5.996354878719988</c:v>
                </c:pt>
                <c:pt idx="21">
                  <c:v>5.999718842166554</c:v>
                </c:pt>
                <c:pt idx="22">
                  <c:v>5.999138281414861</c:v>
                </c:pt>
                <c:pt idx="23">
                  <c:v>5.993637993469507</c:v>
                </c:pt>
                <c:pt idx="24">
                  <c:v>5.980299425662109</c:v>
                </c:pt>
              </c:numCache>
            </c:numRef>
          </c:yVal>
          <c:smooth val="1"/>
        </c:ser>
        <c:axId val="34570744"/>
        <c:axId val="42701241"/>
      </c:scatterChart>
      <c:val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1241"/>
        <c:crosses val="autoZero"/>
        <c:crossBetween val="midCat"/>
        <c:dispUnits/>
      </c:valAx>
      <c:valAx>
        <c:axId val="42701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70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
 3-го звена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4615"/>
          <c:w val="0.884"/>
          <c:h val="0.538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Лист3!$B$116:$Z$116</c:f>
              <c:numCache>
                <c:ptCount val="25"/>
                <c:pt idx="0">
                  <c:v>3</c:v>
                </c:pt>
                <c:pt idx="1">
                  <c:v>2.9213420386474067</c:v>
                </c:pt>
                <c:pt idx="2">
                  <c:v>2.842012137960834</c:v>
                </c:pt>
                <c:pt idx="3">
                  <c:v>2.762014718676144</c:v>
                </c:pt>
                <c:pt idx="4">
                  <c:v>2.68135184910715</c:v>
                </c:pt>
                <c:pt idx="5">
                  <c:v>2.600022824415663</c:v>
                </c:pt>
                <c:pt idx="6">
                  <c:v>2.5180236423212623</c:v>
                </c:pt>
                <c:pt idx="7">
                  <c:v>2.435346344027808</c:v>
                </c:pt>
                <c:pt idx="8">
                  <c:v>2.3519781771861172</c:v>
                </c:pt>
                <c:pt idx="9">
                  <c:v>2.2679005202007354</c:v>
                </c:pt>
                <c:pt idx="10">
                  <c:v>2.183087481006356</c:v>
                </c:pt>
                <c:pt idx="11">
                  <c:v>2.0975040433789895</c:v>
                </c:pt>
                <c:pt idx="12">
                  <c:v>2.0111035709453224</c:v>
                </c:pt>
                <c:pt idx="13">
                  <c:v>1.9238243773529609</c:v>
                </c:pt>
                <c:pt idx="14">
                  <c:v>1.835584901038589</c:v>
                </c:pt>
                <c:pt idx="15">
                  <c:v>1.7462767275823716</c:v>
                </c:pt>
                <c:pt idx="16">
                  <c:v>1.655754165525202</c:v>
                </c:pt>
                <c:pt idx="17">
                  <c:v>1.5638180513154192</c:v>
                </c:pt>
                <c:pt idx="18">
                  <c:v>1.4701893508288852</c:v>
                </c:pt>
                <c:pt idx="19">
                  <c:v>1.3744634509116171</c:v>
                </c:pt>
                <c:pt idx="20">
                  <c:v>1.2760245587466688</c:v>
                </c:pt>
                <c:pt idx="21">
                  <c:v>1.1738673613975972</c:v>
                </c:pt>
                <c:pt idx="22">
                  <c:v>1.0661632068604938</c:v>
                </c:pt>
                <c:pt idx="23">
                  <c:v>0.9489017348903541</c:v>
                </c:pt>
                <c:pt idx="24">
                  <c:v>0.8086168952109132</c:v>
                </c:pt>
              </c:numCache>
            </c:numRef>
          </c:xVal>
          <c:yVal>
            <c:numRef>
              <c:f>Лист3!$B$117:$Z$117</c:f>
              <c:numCache>
                <c:ptCount val="25"/>
                <c:pt idx="0">
                  <c:v>1.2000000000000002</c:v>
                </c:pt>
                <c:pt idx="1">
                  <c:v>1.214511371914059</c:v>
                </c:pt>
                <c:pt idx="2">
                  <c:v>1.2279073786292956</c:v>
                </c:pt>
                <c:pt idx="3">
                  <c:v>1.2401654142327332</c:v>
                </c:pt>
                <c:pt idx="4">
                  <c:v>1.2512626727024676</c:v>
                </c:pt>
                <c:pt idx="5">
                  <c:v>1.261175972173926</c:v>
                </c:pt>
                <c:pt idx="6">
                  <c:v>1.2698815457272112</c:v>
                </c:pt>
                <c:pt idx="7">
                  <c:v>1.2773547882193421</c:v>
                </c:pt>
                <c:pt idx="8">
                  <c:v>1.2835699449126952</c:v>
                </c:pt>
                <c:pt idx="9">
                  <c:v>1.2884997221590337</c:v>
                </c:pt>
                <c:pt idx="10">
                  <c:v>1.2921147922450387</c:v>
                </c:pt>
                <c:pt idx="11">
                  <c:v>1.2943831521268603</c:v>
                </c:pt>
                <c:pt idx="12">
                  <c:v>1.295269276506367</c:v>
                </c:pt>
                <c:pt idx="13">
                  <c:v>1.294732974807543</c:v>
                </c:pt>
                <c:pt idx="14">
                  <c:v>1.2927278104237994</c:v>
                </c:pt>
                <c:pt idx="15">
                  <c:v>1.2891988524760247</c:v>
                </c:pt>
                <c:pt idx="16">
                  <c:v>1.28407937160739</c:v>
                </c:pt>
                <c:pt idx="17">
                  <c:v>1.2772857898394818</c:v>
                </c:pt>
                <c:pt idx="18">
                  <c:v>1.2687095835721371</c:v>
                </c:pt>
                <c:pt idx="19">
                  <c:v>1.2582034979405847</c:v>
                </c:pt>
                <c:pt idx="20">
                  <c:v>1.2455561726533868</c:v>
                </c:pt>
                <c:pt idx="21">
                  <c:v>1.2304402169832542</c:v>
                </c:pt>
                <c:pt idx="22">
                  <c:v>1.2122882540952133</c:v>
                </c:pt>
                <c:pt idx="23">
                  <c:v>1.1899125654565217</c:v>
                </c:pt>
                <c:pt idx="24">
                  <c:v>1.1595160914201164</c:v>
                </c:pt>
              </c:numCache>
            </c:numRef>
          </c:yVal>
          <c:smooth val="1"/>
        </c:ser>
        <c:axId val="48766850"/>
        <c:axId val="36248467"/>
      </c:scatterChart>
      <c:valAx>
        <c:axId val="487668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248467"/>
        <c:crosses val="autoZero"/>
        <c:crossBetween val="midCat"/>
        <c:dispUnits/>
      </c:valAx>
      <c:valAx>
        <c:axId val="3624846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766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Полные усилия и момент в шарнире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53"/>
          <c:w val="0.6122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Лист3!$A$156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Лист3!$B$156:$Z$156</c:f>
              <c:numCache>
                <c:ptCount val="25"/>
                <c:pt idx="0">
                  <c:v>-8.669814797709275</c:v>
                </c:pt>
                <c:pt idx="1">
                  <c:v>-9.548642874102644</c:v>
                </c:pt>
                <c:pt idx="2">
                  <c:v>-10.410882091000556</c:v>
                </c:pt>
                <c:pt idx="3">
                  <c:v>-11.260914932536354</c:v>
                </c:pt>
                <c:pt idx="4">
                  <c:v>-12.103554440524553</c:v>
                </c:pt>
                <c:pt idx="5">
                  <c:v>-12.944179824237764</c:v>
                </c:pt>
                <c:pt idx="6">
                  <c:v>-13.78889998468241</c:v>
                </c:pt>
                <c:pt idx="7">
                  <c:v>-14.644752173794068</c:v>
                </c:pt>
                <c:pt idx="8">
                  <c:v>-15.519943619510011</c:v>
                </c:pt>
                <c:pt idx="9">
                  <c:v>-16.42414313977037</c:v>
                </c:pt>
                <c:pt idx="10">
                  <c:v>-17.368825169791915</c:v>
                </c:pt>
                <c:pt idx="11">
                  <c:v>-18.367654675580333</c:v>
                </c:pt>
                <c:pt idx="12">
                  <c:v>-19.43686496996123</c:v>
                </c:pt>
                <c:pt idx="13">
                  <c:v>-20.59548968497222</c:v>
                </c:pt>
                <c:pt idx="14">
                  <c:v>-21.865085556882555</c:v>
                </c:pt>
                <c:pt idx="15">
                  <c:v>-23.26801615557732</c:v>
                </c:pt>
                <c:pt idx="16">
                  <c:v>-24.82188146067136</c:v>
                </c:pt>
                <c:pt idx="17">
                  <c:v>-26.523555754891845</c:v>
                </c:pt>
                <c:pt idx="18">
                  <c:v>-28.30393018456846</c:v>
                </c:pt>
                <c:pt idx="19">
                  <c:v>-29.893317454647132</c:v>
                </c:pt>
                <c:pt idx="20">
                  <c:v>-30.38015857999961</c:v>
                </c:pt>
                <c:pt idx="21">
                  <c:v>-26.515027873704337</c:v>
                </c:pt>
                <c:pt idx="22">
                  <c:v>-4.274333202214375</c:v>
                </c:pt>
                <c:pt idx="23">
                  <c:v>128.2306449170947</c:v>
                </c:pt>
                <c:pt idx="24">
                  <c:v>2405.6859262131784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Лист3!$A$157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Лист3!$B$157:$Z$157</c:f>
              <c:numCache>
                <c:ptCount val="25"/>
                <c:pt idx="0">
                  <c:v>-22.076804412916676</c:v>
                </c:pt>
                <c:pt idx="1">
                  <c:v>-25.596263532586306</c:v>
                </c:pt>
                <c:pt idx="2">
                  <c:v>-29.385379658049654</c:v>
                </c:pt>
                <c:pt idx="3">
                  <c:v>-33.49591503232187</c:v>
                </c:pt>
                <c:pt idx="4">
                  <c:v>-37.99181440074785</c:v>
                </c:pt>
                <c:pt idx="5">
                  <c:v>-42.953047399686945</c:v>
                </c:pt>
                <c:pt idx="6">
                  <c:v>-48.480925045051215</c:v>
                </c:pt>
                <c:pt idx="7">
                  <c:v>-54.7055799981173</c:v>
                </c:pt>
                <c:pt idx="8">
                  <c:v>-61.7966855777475</c:v>
                </c:pt>
                <c:pt idx="9">
                  <c:v>-69.97912900400975</c:v>
                </c:pt>
                <c:pt idx="10">
                  <c:v>-79.556449230525</c:v>
                </c:pt>
                <c:pt idx="11">
                  <c:v>-90.94678047091324</c:v>
                </c:pt>
                <c:pt idx="12">
                  <c:v>-104.73956888449385</c:v>
                </c:pt>
                <c:pt idx="13">
                  <c:v>-121.788032304756</c:v>
                </c:pt>
                <c:pt idx="14">
                  <c:v>-143.36566719122993</c:v>
                </c:pt>
                <c:pt idx="15">
                  <c:v>-171.44307707008596</c:v>
                </c:pt>
                <c:pt idx="16">
                  <c:v>-209.20382866883068</c:v>
                </c:pt>
                <c:pt idx="17">
                  <c:v>-262.0681214456809</c:v>
                </c:pt>
                <c:pt idx="18">
                  <c:v>-339.88790229554274</c:v>
                </c:pt>
                <c:pt idx="19">
                  <c:v>-462.13976451453897</c:v>
                </c:pt>
                <c:pt idx="20">
                  <c:v>-671.9024933086048</c:v>
                </c:pt>
                <c:pt idx="21">
                  <c:v>-1080.8450255075543</c:v>
                </c:pt>
                <c:pt idx="22">
                  <c:v>-2058.620643009055</c:v>
                </c:pt>
                <c:pt idx="23">
                  <c:v>-5505.590877191742</c:v>
                </c:pt>
                <c:pt idx="24">
                  <c:v>-43571.506524367505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Лист3!$A$158</c:f>
              <c:strCache>
                <c:ptCount val="1"/>
                <c:pt idx="0">
                  <c:v>Mв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Лист3!$B$158:$Z$158</c:f>
              <c:numCache>
                <c:ptCount val="25"/>
                <c:pt idx="0">
                  <c:v>-0.049390400652182365</c:v>
                </c:pt>
                <c:pt idx="1">
                  <c:v>-0.11907234972291647</c:v>
                </c:pt>
                <c:pt idx="2">
                  <c:v>-0.2584455654594109</c:v>
                </c:pt>
                <c:pt idx="3">
                  <c:v>-0.47607626072572273</c:v>
                </c:pt>
                <c:pt idx="4">
                  <c:v>-0.7828055378310239</c:v>
                </c:pt>
                <c:pt idx="5">
                  <c:v>-1.1923828596172825</c:v>
                </c:pt>
                <c:pt idx="6">
                  <c:v>-1.7223315478981185</c:v>
                </c:pt>
                <c:pt idx="7">
                  <c:v>-2.3951474848456478</c:v>
                </c:pt>
                <c:pt idx="8">
                  <c:v>-3.2399854288877954</c:v>
                </c:pt>
                <c:pt idx="9">
                  <c:v>-4.295073815847232</c:v>
                </c:pt>
                <c:pt idx="10">
                  <c:v>-5.611243089777201</c:v>
                </c:pt>
                <c:pt idx="11">
                  <c:v>-7.257200218003447</c:v>
                </c:pt>
                <c:pt idx="12">
                  <c:v>-9.327621649842001</c:v>
                </c:pt>
                <c:pt idx="13">
                  <c:v>-11.955947401579206</c:v>
                </c:pt>
                <c:pt idx="14">
                  <c:v>-15.33531885286666</c:v>
                </c:pt>
                <c:pt idx="15">
                  <c:v>-19.754259186329534</c:v>
                </c:pt>
                <c:pt idx="16">
                  <c:v>-25.660467710370597</c:v>
                </c:pt>
                <c:pt idx="17">
                  <c:v>-33.78168202003792</c:v>
                </c:pt>
                <c:pt idx="18">
                  <c:v>-45.37159621180535</c:v>
                </c:pt>
                <c:pt idx="19">
                  <c:v>-62.757524530217694</c:v>
                </c:pt>
                <c:pt idx="20">
                  <c:v>-90.71346652374292</c:v>
                </c:pt>
                <c:pt idx="21">
                  <c:v>-140.51404952877888</c:v>
                </c:pt>
                <c:pt idx="22">
                  <c:v>-245.21153998131564</c:v>
                </c:pt>
                <c:pt idx="23">
                  <c:v>-547.2124276411287</c:v>
                </c:pt>
                <c:pt idx="24">
                  <c:v>-2726.86287850849</c:v>
                </c:pt>
              </c:numCache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444685"/>
        <c:crosses val="autoZero"/>
        <c:auto val="0"/>
        <c:lblOffset val="100"/>
        <c:noMultiLvlLbl val="0"/>
      </c:catAx>
      <c:valAx>
        <c:axId val="5044468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800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41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3</xdr:col>
      <xdr:colOff>514350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42875" y="66675"/>
        <a:ext cx="24288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4</xdr:col>
      <xdr:colOff>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114300" y="2752725"/>
        <a:ext cx="2628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2</xdr:row>
      <xdr:rowOff>123825</xdr:rowOff>
    </xdr:from>
    <xdr:to>
      <xdr:col>9</xdr:col>
      <xdr:colOff>142875</xdr:colOff>
      <xdr:row>16</xdr:row>
      <xdr:rowOff>57150</xdr:rowOff>
    </xdr:to>
    <xdr:graphicFrame>
      <xdr:nvGraphicFramePr>
        <xdr:cNvPr id="3" name="Chart 5"/>
        <xdr:cNvGraphicFramePr/>
      </xdr:nvGraphicFramePr>
      <xdr:xfrm>
        <a:off x="2828925" y="447675"/>
        <a:ext cx="34861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17</xdr:row>
      <xdr:rowOff>0</xdr:rowOff>
    </xdr:from>
    <xdr:to>
      <xdr:col>9</xdr:col>
      <xdr:colOff>104775</xdr:colOff>
      <xdr:row>34</xdr:row>
      <xdr:rowOff>0</xdr:rowOff>
    </xdr:to>
    <xdr:graphicFrame>
      <xdr:nvGraphicFramePr>
        <xdr:cNvPr id="4" name="Chart 7"/>
        <xdr:cNvGraphicFramePr/>
      </xdr:nvGraphicFramePr>
      <xdr:xfrm>
        <a:off x="2828925" y="2752725"/>
        <a:ext cx="34480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37</xdr:row>
      <xdr:rowOff>104775</xdr:rowOff>
    </xdr:from>
    <xdr:to>
      <xdr:col>8</xdr:col>
      <xdr:colOff>0</xdr:colOff>
      <xdr:row>54</xdr:row>
      <xdr:rowOff>142875</xdr:rowOff>
    </xdr:to>
    <xdr:graphicFrame>
      <xdr:nvGraphicFramePr>
        <xdr:cNvPr id="5" name="Chart 8"/>
        <xdr:cNvGraphicFramePr/>
      </xdr:nvGraphicFramePr>
      <xdr:xfrm>
        <a:off x="142875" y="6096000"/>
        <a:ext cx="534352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55</xdr:row>
      <xdr:rowOff>57150</xdr:rowOff>
    </xdr:from>
    <xdr:to>
      <xdr:col>8</xdr:col>
      <xdr:colOff>19050</xdr:colOff>
      <xdr:row>73</xdr:row>
      <xdr:rowOff>19050</xdr:rowOff>
    </xdr:to>
    <xdr:graphicFrame>
      <xdr:nvGraphicFramePr>
        <xdr:cNvPr id="6" name="Chart 14"/>
        <xdr:cNvGraphicFramePr/>
      </xdr:nvGraphicFramePr>
      <xdr:xfrm>
        <a:off x="171450" y="8963025"/>
        <a:ext cx="53340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352425</xdr:colOff>
      <xdr:row>2</xdr:row>
      <xdr:rowOff>114300</xdr:rowOff>
    </xdr:from>
    <xdr:to>
      <xdr:col>14</xdr:col>
      <xdr:colOff>523875</xdr:colOff>
      <xdr:row>16</xdr:row>
      <xdr:rowOff>38100</xdr:rowOff>
    </xdr:to>
    <xdr:graphicFrame>
      <xdr:nvGraphicFramePr>
        <xdr:cNvPr id="7" name="Chart 15"/>
        <xdr:cNvGraphicFramePr/>
      </xdr:nvGraphicFramePr>
      <xdr:xfrm>
        <a:off x="6524625" y="438150"/>
        <a:ext cx="360045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352425</xdr:colOff>
      <xdr:row>19</xdr:row>
      <xdr:rowOff>9525</xdr:rowOff>
    </xdr:from>
    <xdr:to>
      <xdr:col>14</xdr:col>
      <xdr:colOff>514350</xdr:colOff>
      <xdr:row>32</xdr:row>
      <xdr:rowOff>0</xdr:rowOff>
    </xdr:to>
    <xdr:graphicFrame>
      <xdr:nvGraphicFramePr>
        <xdr:cNvPr id="8" name="Chart 16"/>
        <xdr:cNvGraphicFramePr/>
      </xdr:nvGraphicFramePr>
      <xdr:xfrm>
        <a:off x="6524625" y="3086100"/>
        <a:ext cx="359092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142875</xdr:colOff>
      <xdr:row>37</xdr:row>
      <xdr:rowOff>104775</xdr:rowOff>
    </xdr:from>
    <xdr:to>
      <xdr:col>14</xdr:col>
      <xdr:colOff>485775</xdr:colOff>
      <xdr:row>54</xdr:row>
      <xdr:rowOff>142875</xdr:rowOff>
    </xdr:to>
    <xdr:graphicFrame>
      <xdr:nvGraphicFramePr>
        <xdr:cNvPr id="9" name="Chart 17"/>
        <xdr:cNvGraphicFramePr/>
      </xdr:nvGraphicFramePr>
      <xdr:xfrm>
        <a:off x="5629275" y="6096000"/>
        <a:ext cx="445770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142875</xdr:colOff>
      <xdr:row>55</xdr:row>
      <xdr:rowOff>57150</xdr:rowOff>
    </xdr:from>
    <xdr:to>
      <xdr:col>14</xdr:col>
      <xdr:colOff>495300</xdr:colOff>
      <xdr:row>73</xdr:row>
      <xdr:rowOff>19050</xdr:rowOff>
    </xdr:to>
    <xdr:graphicFrame>
      <xdr:nvGraphicFramePr>
        <xdr:cNvPr id="10" name="Chart 18"/>
        <xdr:cNvGraphicFramePr/>
      </xdr:nvGraphicFramePr>
      <xdr:xfrm>
        <a:off x="5629275" y="8963025"/>
        <a:ext cx="4467225" cy="2876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76</xdr:row>
      <xdr:rowOff>85725</xdr:rowOff>
    </xdr:from>
    <xdr:to>
      <xdr:col>7</xdr:col>
      <xdr:colOff>676275</xdr:colOff>
      <xdr:row>93</xdr:row>
      <xdr:rowOff>0</xdr:rowOff>
    </xdr:to>
    <xdr:graphicFrame>
      <xdr:nvGraphicFramePr>
        <xdr:cNvPr id="11" name="Chart 19"/>
        <xdr:cNvGraphicFramePr/>
      </xdr:nvGraphicFramePr>
      <xdr:xfrm>
        <a:off x="171450" y="12392025"/>
        <a:ext cx="53054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152400</xdr:colOff>
      <xdr:row>76</xdr:row>
      <xdr:rowOff>85725</xdr:rowOff>
    </xdr:from>
    <xdr:to>
      <xdr:col>14</xdr:col>
      <xdr:colOff>495300</xdr:colOff>
      <xdr:row>93</xdr:row>
      <xdr:rowOff>0</xdr:rowOff>
    </xdr:to>
    <xdr:graphicFrame>
      <xdr:nvGraphicFramePr>
        <xdr:cNvPr id="12" name="Chart 20"/>
        <xdr:cNvGraphicFramePr/>
      </xdr:nvGraphicFramePr>
      <xdr:xfrm>
        <a:off x="5638800" y="12392025"/>
        <a:ext cx="4457700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200025</xdr:colOff>
      <xdr:row>93</xdr:row>
      <xdr:rowOff>142875</xdr:rowOff>
    </xdr:from>
    <xdr:to>
      <xdr:col>7</xdr:col>
      <xdr:colOff>676275</xdr:colOff>
      <xdr:row>110</xdr:row>
      <xdr:rowOff>0</xdr:rowOff>
    </xdr:to>
    <xdr:graphicFrame>
      <xdr:nvGraphicFramePr>
        <xdr:cNvPr id="13" name="Chart 21"/>
        <xdr:cNvGraphicFramePr/>
      </xdr:nvGraphicFramePr>
      <xdr:xfrm>
        <a:off x="200025" y="15201900"/>
        <a:ext cx="5276850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142875</xdr:colOff>
      <xdr:row>93</xdr:row>
      <xdr:rowOff>152400</xdr:rowOff>
    </xdr:from>
    <xdr:to>
      <xdr:col>14</xdr:col>
      <xdr:colOff>495300</xdr:colOff>
      <xdr:row>110</xdr:row>
      <xdr:rowOff>0</xdr:rowOff>
    </xdr:to>
    <xdr:graphicFrame>
      <xdr:nvGraphicFramePr>
        <xdr:cNvPr id="14" name="Chart 22"/>
        <xdr:cNvGraphicFramePr/>
      </xdr:nvGraphicFramePr>
      <xdr:xfrm>
        <a:off x="5629275" y="15211425"/>
        <a:ext cx="4467225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276225</xdr:colOff>
      <xdr:row>114</xdr:row>
      <xdr:rowOff>28575</xdr:rowOff>
    </xdr:from>
    <xdr:to>
      <xdr:col>7</xdr:col>
      <xdr:colOff>600075</xdr:colOff>
      <xdr:row>129</xdr:row>
      <xdr:rowOff>152400</xdr:rowOff>
    </xdr:to>
    <xdr:graphicFrame>
      <xdr:nvGraphicFramePr>
        <xdr:cNvPr id="15" name="Chart 23"/>
        <xdr:cNvGraphicFramePr/>
      </xdr:nvGraphicFramePr>
      <xdr:xfrm>
        <a:off x="276225" y="18488025"/>
        <a:ext cx="5124450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581025</xdr:colOff>
      <xdr:row>114</xdr:row>
      <xdr:rowOff>0</xdr:rowOff>
    </xdr:from>
    <xdr:to>
      <xdr:col>14</xdr:col>
      <xdr:colOff>504825</xdr:colOff>
      <xdr:row>129</xdr:row>
      <xdr:rowOff>114300</xdr:rowOff>
    </xdr:to>
    <xdr:graphicFrame>
      <xdr:nvGraphicFramePr>
        <xdr:cNvPr id="16" name="Chart 24"/>
        <xdr:cNvGraphicFramePr/>
      </xdr:nvGraphicFramePr>
      <xdr:xfrm>
        <a:off x="5381625" y="18459450"/>
        <a:ext cx="47244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131</xdr:row>
      <xdr:rowOff>0</xdr:rowOff>
    </xdr:from>
    <xdr:to>
      <xdr:col>5</xdr:col>
      <xdr:colOff>228600</xdr:colOff>
      <xdr:row>145</xdr:row>
      <xdr:rowOff>9525</xdr:rowOff>
    </xdr:to>
    <xdr:graphicFrame>
      <xdr:nvGraphicFramePr>
        <xdr:cNvPr id="17" name="Chart 25"/>
        <xdr:cNvGraphicFramePr/>
      </xdr:nvGraphicFramePr>
      <xdr:xfrm>
        <a:off x="114300" y="21212175"/>
        <a:ext cx="35433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676275</xdr:colOff>
      <xdr:row>131</xdr:row>
      <xdr:rowOff>0</xdr:rowOff>
    </xdr:from>
    <xdr:to>
      <xdr:col>14</xdr:col>
      <xdr:colOff>561975</xdr:colOff>
      <xdr:row>145</xdr:row>
      <xdr:rowOff>9525</xdr:rowOff>
    </xdr:to>
    <xdr:graphicFrame>
      <xdr:nvGraphicFramePr>
        <xdr:cNvPr id="18" name="Chart 26"/>
        <xdr:cNvGraphicFramePr/>
      </xdr:nvGraphicFramePr>
      <xdr:xfrm>
        <a:off x="6848475" y="21212175"/>
        <a:ext cx="33147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266700</xdr:colOff>
      <xdr:row>131</xdr:row>
      <xdr:rowOff>0</xdr:rowOff>
    </xdr:from>
    <xdr:to>
      <xdr:col>9</xdr:col>
      <xdr:colOff>647700</xdr:colOff>
      <xdr:row>145</xdr:row>
      <xdr:rowOff>9525</xdr:rowOff>
    </xdr:to>
    <xdr:graphicFrame>
      <xdr:nvGraphicFramePr>
        <xdr:cNvPr id="19" name="Chart 27"/>
        <xdr:cNvGraphicFramePr/>
      </xdr:nvGraphicFramePr>
      <xdr:xfrm>
        <a:off x="3695700" y="21212175"/>
        <a:ext cx="3124200" cy="2276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15</xdr:row>
      <xdr:rowOff>9525</xdr:rowOff>
    </xdr:from>
    <xdr:to>
      <xdr:col>7</xdr:col>
      <xdr:colOff>533400</xdr:colOff>
      <xdr:row>15</xdr:row>
      <xdr:rowOff>104775</xdr:rowOff>
    </xdr:to>
    <xdr:sp>
      <xdr:nvSpPr>
        <xdr:cNvPr id="1" name="Rectangle 141"/>
        <xdr:cNvSpPr>
          <a:spLocks/>
        </xdr:cNvSpPr>
      </xdr:nvSpPr>
      <xdr:spPr>
        <a:xfrm>
          <a:off x="4314825" y="2543175"/>
          <a:ext cx="257175" cy="95250"/>
        </a:xfrm>
        <a:prstGeom prst="rect">
          <a:avLst/>
        </a:prstGeom>
        <a:pattFill prst="dkUpDiag">
          <a:fgClr>
            <a:srgbClr val="000000"/>
          </a:fgClr>
          <a:bgClr>
            <a:srgbClr val="33CCCC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295275</xdr:colOff>
      <xdr:row>13</xdr:row>
      <xdr:rowOff>76200</xdr:rowOff>
    </xdr:from>
    <xdr:ext cx="228600" cy="209550"/>
    <xdr:sp>
      <xdr:nvSpPr>
        <xdr:cNvPr id="2" name="Текст 46"/>
        <xdr:cNvSpPr txBox="1">
          <a:spLocks noChangeArrowheads="1"/>
        </xdr:cNvSpPr>
      </xdr:nvSpPr>
      <xdr:spPr>
        <a:xfrm>
          <a:off x="4333875" y="22669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</a:t>
          </a:r>
        </a:p>
      </xdr:txBody>
    </xdr:sp>
    <xdr:clientData/>
  </xdr:oneCellAnchor>
  <xdr:oneCellAnchor>
    <xdr:from>
      <xdr:col>8</xdr:col>
      <xdr:colOff>28575</xdr:colOff>
      <xdr:row>9</xdr:row>
      <xdr:rowOff>0</xdr:rowOff>
    </xdr:from>
    <xdr:ext cx="219075" cy="209550"/>
    <xdr:sp>
      <xdr:nvSpPr>
        <xdr:cNvPr id="3" name="Текст 47"/>
        <xdr:cNvSpPr txBox="1">
          <a:spLocks noChangeArrowheads="1"/>
        </xdr:cNvSpPr>
      </xdr:nvSpPr>
      <xdr:spPr>
        <a:xfrm>
          <a:off x="4600575" y="15430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oneCellAnchor>
  <xdr:oneCellAnchor>
    <xdr:from>
      <xdr:col>10</xdr:col>
      <xdr:colOff>485775</xdr:colOff>
      <xdr:row>5</xdr:row>
      <xdr:rowOff>0</xdr:rowOff>
    </xdr:from>
    <xdr:ext cx="200025" cy="200025"/>
    <xdr:sp>
      <xdr:nvSpPr>
        <xdr:cNvPr id="4" name="Текст 48"/>
        <xdr:cNvSpPr txBox="1">
          <a:spLocks noChangeArrowheads="1"/>
        </xdr:cNvSpPr>
      </xdr:nvSpPr>
      <xdr:spPr>
        <a:xfrm>
          <a:off x="6124575" y="885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oneCellAnchor>
  <xdr:twoCellAnchor>
    <xdr:from>
      <xdr:col>8</xdr:col>
      <xdr:colOff>171450</xdr:colOff>
      <xdr:row>7</xdr:row>
      <xdr:rowOff>38100</xdr:rowOff>
    </xdr:from>
    <xdr:to>
      <xdr:col>8</xdr:col>
      <xdr:colOff>504825</xdr:colOff>
      <xdr:row>9</xdr:row>
      <xdr:rowOff>28575</xdr:rowOff>
    </xdr:to>
    <xdr:sp>
      <xdr:nvSpPr>
        <xdr:cNvPr id="5" name="Line 52"/>
        <xdr:cNvSpPr>
          <a:spLocks/>
        </xdr:cNvSpPr>
      </xdr:nvSpPr>
      <xdr:spPr>
        <a:xfrm>
          <a:off x="4743450" y="1247775"/>
          <a:ext cx="3238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533400</xdr:colOff>
      <xdr:row>7</xdr:row>
      <xdr:rowOff>38100</xdr:rowOff>
    </xdr:from>
    <xdr:to>
      <xdr:col>8</xdr:col>
      <xdr:colOff>171450</xdr:colOff>
      <xdr:row>7</xdr:row>
      <xdr:rowOff>38100</xdr:rowOff>
    </xdr:to>
    <xdr:sp>
      <xdr:nvSpPr>
        <xdr:cNvPr id="6" name="Line 53"/>
        <xdr:cNvSpPr>
          <a:spLocks/>
        </xdr:cNvSpPr>
      </xdr:nvSpPr>
      <xdr:spPr>
        <a:xfrm flipH="1">
          <a:off x="4572000" y="124777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0</xdr:colOff>
      <xdr:row>6</xdr:row>
      <xdr:rowOff>47625</xdr:rowOff>
    </xdr:from>
    <xdr:ext cx="295275" cy="219075"/>
    <xdr:sp>
      <xdr:nvSpPr>
        <xdr:cNvPr id="7" name="Текст 54"/>
        <xdr:cNvSpPr txBox="1">
          <a:spLocks noChangeArrowheads="1"/>
        </xdr:cNvSpPr>
      </xdr:nvSpPr>
      <xdr:spPr>
        <a:xfrm>
          <a:off x="4572000" y="109537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L2</a:t>
          </a:r>
        </a:p>
      </xdr:txBody>
    </xdr:sp>
    <xdr:clientData/>
  </xdr:oneCellAnchor>
  <xdr:twoCellAnchor>
    <xdr:from>
      <xdr:col>7</xdr:col>
      <xdr:colOff>9525</xdr:colOff>
      <xdr:row>12</xdr:row>
      <xdr:rowOff>0</xdr:rowOff>
    </xdr:from>
    <xdr:to>
      <xdr:col>7</xdr:col>
      <xdr:colOff>533400</xdr:colOff>
      <xdr:row>13</xdr:row>
      <xdr:rowOff>57150</xdr:rowOff>
    </xdr:to>
    <xdr:grpSp>
      <xdr:nvGrpSpPr>
        <xdr:cNvPr id="8" name="Group 137"/>
        <xdr:cNvGrpSpPr>
          <a:grpSpLocks/>
        </xdr:cNvGrpSpPr>
      </xdr:nvGrpSpPr>
      <xdr:grpSpPr>
        <a:xfrm>
          <a:off x="4048125" y="2028825"/>
          <a:ext cx="523875" cy="219075"/>
          <a:chOff x="-3840" y="-137763"/>
          <a:chExt cx="18564" cy="207"/>
        </a:xfrm>
        <a:solidFill>
          <a:srgbClr val="FFFFFF"/>
        </a:solidFill>
      </xdr:grpSpPr>
      <xdr:sp>
        <xdr:nvSpPr>
          <xdr:cNvPr id="9" name="Line 55"/>
          <xdr:cNvSpPr>
            <a:spLocks/>
          </xdr:cNvSpPr>
        </xdr:nvSpPr>
        <xdr:spPr>
          <a:xfrm>
            <a:off x="3804" y="-137763"/>
            <a:ext cx="10920" cy="20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56"/>
          <xdr:cNvSpPr>
            <a:spLocks/>
          </xdr:cNvSpPr>
        </xdr:nvSpPr>
        <xdr:spPr>
          <a:xfrm flipH="1">
            <a:off x="-3840" y="-137763"/>
            <a:ext cx="76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7</xdr:col>
      <xdr:colOff>28575</xdr:colOff>
      <xdr:row>11</xdr:row>
      <xdr:rowOff>0</xdr:rowOff>
    </xdr:from>
    <xdr:ext cx="285750" cy="209550"/>
    <xdr:sp>
      <xdr:nvSpPr>
        <xdr:cNvPr id="11" name="Текст 57"/>
        <xdr:cNvSpPr txBox="1">
          <a:spLocks noChangeArrowheads="1"/>
        </xdr:cNvSpPr>
      </xdr:nvSpPr>
      <xdr:spPr>
        <a:xfrm>
          <a:off x="4067175" y="186690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L1</a:t>
          </a:r>
        </a:p>
      </xdr:txBody>
    </xdr:sp>
    <xdr:clientData/>
  </xdr:oneCellAnchor>
  <xdr:twoCellAnchor>
    <xdr:from>
      <xdr:col>10</xdr:col>
      <xdr:colOff>400050</xdr:colOff>
      <xdr:row>10</xdr:row>
      <xdr:rowOff>0</xdr:rowOff>
    </xdr:from>
    <xdr:to>
      <xdr:col>11</xdr:col>
      <xdr:colOff>161925</xdr:colOff>
      <xdr:row>10</xdr:row>
      <xdr:rowOff>0</xdr:rowOff>
    </xdr:to>
    <xdr:sp>
      <xdr:nvSpPr>
        <xdr:cNvPr id="12" name="Line 59"/>
        <xdr:cNvSpPr>
          <a:spLocks/>
        </xdr:cNvSpPr>
      </xdr:nvSpPr>
      <xdr:spPr>
        <a:xfrm>
          <a:off x="6038850" y="17049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533400</xdr:colOff>
      <xdr:row>13</xdr:row>
      <xdr:rowOff>28575</xdr:rowOff>
    </xdr:from>
    <xdr:to>
      <xdr:col>8</xdr:col>
      <xdr:colOff>133350</xdr:colOff>
      <xdr:row>14</xdr:row>
      <xdr:rowOff>47625</xdr:rowOff>
    </xdr:to>
    <xdr:sp>
      <xdr:nvSpPr>
        <xdr:cNvPr id="13" name="Arc 60"/>
        <xdr:cNvSpPr>
          <a:spLocks/>
        </xdr:cNvSpPr>
      </xdr:nvSpPr>
      <xdr:spPr>
        <a:xfrm>
          <a:off x="4572000" y="2219325"/>
          <a:ext cx="133350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10</xdr:row>
      <xdr:rowOff>9525</xdr:rowOff>
    </xdr:from>
    <xdr:to>
      <xdr:col>9</xdr:col>
      <xdr:colOff>95250</xdr:colOff>
      <xdr:row>10</xdr:row>
      <xdr:rowOff>9525</xdr:rowOff>
    </xdr:to>
    <xdr:sp>
      <xdr:nvSpPr>
        <xdr:cNvPr id="14" name="Line 62"/>
        <xdr:cNvSpPr>
          <a:spLocks/>
        </xdr:cNvSpPr>
      </xdr:nvSpPr>
      <xdr:spPr>
        <a:xfrm>
          <a:off x="4781550" y="17145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8</xdr:row>
      <xdr:rowOff>152400</xdr:rowOff>
    </xdr:from>
    <xdr:to>
      <xdr:col>8</xdr:col>
      <xdr:colOff>533400</xdr:colOff>
      <xdr:row>10</xdr:row>
      <xdr:rowOff>38100</xdr:rowOff>
    </xdr:to>
    <xdr:sp>
      <xdr:nvSpPr>
        <xdr:cNvPr id="15" name="Arc 63"/>
        <xdr:cNvSpPr>
          <a:spLocks/>
        </xdr:cNvSpPr>
      </xdr:nvSpPr>
      <xdr:spPr>
        <a:xfrm>
          <a:off x="5105400" y="1533525"/>
          <a:ext cx="0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180975</xdr:colOff>
      <xdr:row>8</xdr:row>
      <xdr:rowOff>114300</xdr:rowOff>
    </xdr:from>
    <xdr:ext cx="314325" cy="209550"/>
    <xdr:sp>
      <xdr:nvSpPr>
        <xdr:cNvPr id="16" name="Текст 67"/>
        <xdr:cNvSpPr txBox="1">
          <a:spLocks noChangeArrowheads="1"/>
        </xdr:cNvSpPr>
      </xdr:nvSpPr>
      <xdr:spPr>
        <a:xfrm>
          <a:off x="5819775" y="1495425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O1</a:t>
          </a:r>
        </a:p>
      </xdr:txBody>
    </xdr:sp>
    <xdr:clientData/>
  </xdr:oneCellAnchor>
  <xdr:oneCellAnchor>
    <xdr:from>
      <xdr:col>8</xdr:col>
      <xdr:colOff>76200</xdr:colOff>
      <xdr:row>11</xdr:row>
      <xdr:rowOff>28575</xdr:rowOff>
    </xdr:from>
    <xdr:ext cx="304800" cy="209550"/>
    <xdr:sp>
      <xdr:nvSpPr>
        <xdr:cNvPr id="17" name="Текст 68"/>
        <xdr:cNvSpPr txBox="1">
          <a:spLocks noChangeArrowheads="1"/>
        </xdr:cNvSpPr>
      </xdr:nvSpPr>
      <xdr:spPr>
        <a:xfrm>
          <a:off x="4648200" y="18954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C1</a:t>
          </a:r>
        </a:p>
      </xdr:txBody>
    </xdr:sp>
    <xdr:clientData/>
  </xdr:oneCellAnchor>
  <xdr:oneCellAnchor>
    <xdr:from>
      <xdr:col>10</xdr:col>
      <xdr:colOff>0</xdr:colOff>
      <xdr:row>7</xdr:row>
      <xdr:rowOff>66675</xdr:rowOff>
    </xdr:from>
    <xdr:ext cx="304800" cy="209550"/>
    <xdr:sp>
      <xdr:nvSpPr>
        <xdr:cNvPr id="18" name="Текст 69"/>
        <xdr:cNvSpPr txBox="1">
          <a:spLocks noChangeArrowheads="1"/>
        </xdr:cNvSpPr>
      </xdr:nvSpPr>
      <xdr:spPr>
        <a:xfrm>
          <a:off x="5638800" y="1276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C2</a:t>
          </a:r>
        </a:p>
      </xdr:txBody>
    </xdr:sp>
    <xdr:clientData/>
  </xdr:oneCellAnchor>
  <xdr:oneCellAnchor>
    <xdr:from>
      <xdr:col>10</xdr:col>
      <xdr:colOff>9525</xdr:colOff>
      <xdr:row>5</xdr:row>
      <xdr:rowOff>85725</xdr:rowOff>
    </xdr:from>
    <xdr:ext cx="247650" cy="219075"/>
    <xdr:sp>
      <xdr:nvSpPr>
        <xdr:cNvPr id="19" name="Текст 75"/>
        <xdr:cNvSpPr txBox="1">
          <a:spLocks noChangeArrowheads="1"/>
        </xdr:cNvSpPr>
      </xdr:nvSpPr>
      <xdr:spPr>
        <a:xfrm>
          <a:off x="5648325" y="97155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twoCellAnchor>
    <xdr:from>
      <xdr:col>10</xdr:col>
      <xdr:colOff>485775</xdr:colOff>
      <xdr:row>5</xdr:row>
      <xdr:rowOff>85725</xdr:rowOff>
    </xdr:from>
    <xdr:to>
      <xdr:col>11</xdr:col>
      <xdr:colOff>304800</xdr:colOff>
      <xdr:row>6</xdr:row>
      <xdr:rowOff>114300</xdr:rowOff>
    </xdr:to>
    <xdr:sp>
      <xdr:nvSpPr>
        <xdr:cNvPr id="20" name="Line 82"/>
        <xdr:cNvSpPr>
          <a:spLocks/>
        </xdr:cNvSpPr>
      </xdr:nvSpPr>
      <xdr:spPr>
        <a:xfrm flipH="1">
          <a:off x="6124575" y="971550"/>
          <a:ext cx="304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5</xdr:row>
      <xdr:rowOff>85725</xdr:rowOff>
    </xdr:from>
    <xdr:to>
      <xdr:col>11</xdr:col>
      <xdr:colOff>504825</xdr:colOff>
      <xdr:row>5</xdr:row>
      <xdr:rowOff>85725</xdr:rowOff>
    </xdr:to>
    <xdr:sp>
      <xdr:nvSpPr>
        <xdr:cNvPr id="21" name="Line 83"/>
        <xdr:cNvSpPr>
          <a:spLocks/>
        </xdr:cNvSpPr>
      </xdr:nvSpPr>
      <xdr:spPr>
        <a:xfrm>
          <a:off x="6429375" y="97155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4</xdr:row>
      <xdr:rowOff>114300</xdr:rowOff>
    </xdr:from>
    <xdr:ext cx="276225" cy="209550"/>
    <xdr:sp>
      <xdr:nvSpPr>
        <xdr:cNvPr id="22" name="Текст 85"/>
        <xdr:cNvSpPr txBox="1">
          <a:spLocks noChangeArrowheads="1"/>
        </xdr:cNvSpPr>
      </xdr:nvSpPr>
      <xdr:spPr>
        <a:xfrm>
          <a:off x="6477000" y="8286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L3</a:t>
          </a:r>
        </a:p>
      </xdr:txBody>
    </xdr:sp>
    <xdr:clientData/>
  </xdr:oneCellAnchor>
  <xdr:twoCellAnchor>
    <xdr:from>
      <xdr:col>10</xdr:col>
      <xdr:colOff>390525</xdr:colOff>
      <xdr:row>5</xdr:row>
      <xdr:rowOff>114300</xdr:rowOff>
    </xdr:from>
    <xdr:to>
      <xdr:col>10</xdr:col>
      <xdr:colOff>485775</xdr:colOff>
      <xdr:row>10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6029325" y="1000125"/>
          <a:ext cx="95250" cy="714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123825</xdr:rowOff>
    </xdr:from>
    <xdr:to>
      <xdr:col>10</xdr:col>
      <xdr:colOff>485775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4772025" y="1009650"/>
          <a:ext cx="1352550" cy="6953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10</xdr:row>
      <xdr:rowOff>0</xdr:rowOff>
    </xdr:from>
    <xdr:to>
      <xdr:col>8</xdr:col>
      <xdr:colOff>200025</xdr:colOff>
      <xdr:row>14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4495800" y="1704975"/>
          <a:ext cx="276225" cy="7143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4</xdr:row>
      <xdr:rowOff>123825</xdr:rowOff>
    </xdr:from>
    <xdr:to>
      <xdr:col>7</xdr:col>
      <xdr:colOff>457200</xdr:colOff>
      <xdr:row>14</xdr:row>
      <xdr:rowOff>47625</xdr:rowOff>
    </xdr:to>
    <xdr:sp>
      <xdr:nvSpPr>
        <xdr:cNvPr id="26" name="Line 86"/>
        <xdr:cNvSpPr>
          <a:spLocks/>
        </xdr:cNvSpPr>
      </xdr:nvSpPr>
      <xdr:spPr>
        <a:xfrm flipV="1">
          <a:off x="4495800" y="838200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14</xdr:row>
      <xdr:rowOff>47625</xdr:rowOff>
    </xdr:from>
    <xdr:to>
      <xdr:col>12</xdr:col>
      <xdr:colOff>0</xdr:colOff>
      <xdr:row>14</xdr:row>
      <xdr:rowOff>47625</xdr:rowOff>
    </xdr:to>
    <xdr:sp>
      <xdr:nvSpPr>
        <xdr:cNvPr id="27" name="Line 88"/>
        <xdr:cNvSpPr>
          <a:spLocks/>
        </xdr:cNvSpPr>
      </xdr:nvSpPr>
      <xdr:spPr>
        <a:xfrm>
          <a:off x="4495800" y="2409825"/>
          <a:ext cx="216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12</xdr:col>
      <xdr:colOff>0</xdr:colOff>
      <xdr:row>14</xdr:row>
      <xdr:rowOff>76200</xdr:rowOff>
    </xdr:from>
    <xdr:ext cx="219075" cy="209550"/>
    <xdr:sp>
      <xdr:nvSpPr>
        <xdr:cNvPr id="28" name="Текст 89"/>
        <xdr:cNvSpPr txBox="1">
          <a:spLocks noChangeArrowheads="1"/>
        </xdr:cNvSpPr>
      </xdr:nvSpPr>
      <xdr:spPr>
        <a:xfrm>
          <a:off x="6657975" y="243840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oneCellAnchor>
  <xdr:oneCellAnchor>
    <xdr:from>
      <xdr:col>7</xdr:col>
      <xdr:colOff>295275</xdr:colOff>
      <xdr:row>4</xdr:row>
      <xdr:rowOff>114300</xdr:rowOff>
    </xdr:from>
    <xdr:ext cx="219075" cy="209550"/>
    <xdr:sp>
      <xdr:nvSpPr>
        <xdr:cNvPr id="29" name="Текст 90"/>
        <xdr:cNvSpPr txBox="1">
          <a:spLocks noChangeArrowheads="1"/>
        </xdr:cNvSpPr>
      </xdr:nvSpPr>
      <xdr:spPr>
        <a:xfrm>
          <a:off x="4333875" y="8286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Y</a:t>
          </a:r>
        </a:p>
      </xdr:txBody>
    </xdr:sp>
    <xdr:clientData/>
  </xdr:oneCellAnchor>
  <xdr:twoCellAnchor>
    <xdr:from>
      <xdr:col>9</xdr:col>
      <xdr:colOff>533400</xdr:colOff>
      <xdr:row>8</xdr:row>
      <xdr:rowOff>47625</xdr:rowOff>
    </xdr:from>
    <xdr:to>
      <xdr:col>9</xdr:col>
      <xdr:colOff>533400</xdr:colOff>
      <xdr:row>8</xdr:row>
      <xdr:rowOff>95250</xdr:rowOff>
    </xdr:to>
    <xdr:sp>
      <xdr:nvSpPr>
        <xdr:cNvPr id="30" name="Oval 94"/>
        <xdr:cNvSpPr>
          <a:spLocks/>
        </xdr:cNvSpPr>
      </xdr:nvSpPr>
      <xdr:spPr>
        <a:xfrm>
          <a:off x="5638800" y="1428750"/>
          <a:ext cx="0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133350</xdr:rowOff>
    </xdr:from>
    <xdr:to>
      <xdr:col>8</xdr:col>
      <xdr:colOff>228600</xdr:colOff>
      <xdr:row>10</xdr:row>
      <xdr:rowOff>38100</xdr:rowOff>
    </xdr:to>
    <xdr:sp>
      <xdr:nvSpPr>
        <xdr:cNvPr id="31" name="Oval 95"/>
        <xdr:cNvSpPr>
          <a:spLocks/>
        </xdr:cNvSpPr>
      </xdr:nvSpPr>
      <xdr:spPr>
        <a:xfrm>
          <a:off x="4733925" y="1676400"/>
          <a:ext cx="66675" cy="66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9525</xdr:rowOff>
    </xdr:from>
    <xdr:to>
      <xdr:col>8</xdr:col>
      <xdr:colOff>180975</xdr:colOff>
      <xdr:row>12</xdr:row>
      <xdr:rowOff>57150</xdr:rowOff>
    </xdr:to>
    <xdr:sp>
      <xdr:nvSpPr>
        <xdr:cNvPr id="32" name="Oval 96"/>
        <xdr:cNvSpPr>
          <a:spLocks/>
        </xdr:cNvSpPr>
      </xdr:nvSpPr>
      <xdr:spPr>
        <a:xfrm>
          <a:off x="4714875" y="2038350"/>
          <a:ext cx="47625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133350</xdr:colOff>
      <xdr:row>7</xdr:row>
      <xdr:rowOff>0</xdr:rowOff>
    </xdr:to>
    <xdr:sp>
      <xdr:nvSpPr>
        <xdr:cNvPr id="33" name="Oval 99"/>
        <xdr:cNvSpPr>
          <a:spLocks/>
        </xdr:cNvSpPr>
      </xdr:nvSpPr>
      <xdr:spPr>
        <a:xfrm>
          <a:off x="5695950" y="11334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5</xdr:row>
      <xdr:rowOff>85725</xdr:rowOff>
    </xdr:from>
    <xdr:to>
      <xdr:col>10</xdr:col>
      <xdr:colOff>485775</xdr:colOff>
      <xdr:row>5</xdr:row>
      <xdr:rowOff>161925</xdr:rowOff>
    </xdr:to>
    <xdr:sp>
      <xdr:nvSpPr>
        <xdr:cNvPr id="34" name="Oval 100"/>
        <xdr:cNvSpPr>
          <a:spLocks/>
        </xdr:cNvSpPr>
      </xdr:nvSpPr>
      <xdr:spPr>
        <a:xfrm>
          <a:off x="6124575" y="971550"/>
          <a:ext cx="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8</xdr:row>
      <xdr:rowOff>0</xdr:rowOff>
    </xdr:from>
    <xdr:to>
      <xdr:col>10</xdr:col>
      <xdr:colOff>485775</xdr:colOff>
      <xdr:row>8</xdr:row>
      <xdr:rowOff>47625</xdr:rowOff>
    </xdr:to>
    <xdr:sp>
      <xdr:nvSpPr>
        <xdr:cNvPr id="35" name="Oval 107"/>
        <xdr:cNvSpPr>
          <a:spLocks/>
        </xdr:cNvSpPr>
      </xdr:nvSpPr>
      <xdr:spPr>
        <a:xfrm>
          <a:off x="6124575" y="1381125"/>
          <a:ext cx="0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0</xdr:colOff>
      <xdr:row>7</xdr:row>
      <xdr:rowOff>28575</xdr:rowOff>
    </xdr:from>
    <xdr:ext cx="304800" cy="209550"/>
    <xdr:sp>
      <xdr:nvSpPr>
        <xdr:cNvPr id="36" name="Текст 108"/>
        <xdr:cNvSpPr txBox="1">
          <a:spLocks noChangeArrowheads="1"/>
        </xdr:cNvSpPr>
      </xdr:nvSpPr>
      <xdr:spPr>
        <a:xfrm>
          <a:off x="6124575" y="1238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C3</a:t>
          </a:r>
        </a:p>
      </xdr:txBody>
    </xdr:sp>
    <xdr:clientData/>
  </xdr:oneCellAnchor>
  <xdr:twoCellAnchor>
    <xdr:from>
      <xdr:col>7</xdr:col>
      <xdr:colOff>295275</xdr:colOff>
      <xdr:row>8</xdr:row>
      <xdr:rowOff>66675</xdr:rowOff>
    </xdr:from>
    <xdr:to>
      <xdr:col>8</xdr:col>
      <xdr:colOff>409575</xdr:colOff>
      <xdr:row>14</xdr:row>
      <xdr:rowOff>152400</xdr:rowOff>
    </xdr:to>
    <xdr:sp>
      <xdr:nvSpPr>
        <xdr:cNvPr id="37" name="Объект 111"/>
        <xdr:cNvSpPr>
          <a:spLocks/>
        </xdr:cNvSpPr>
      </xdr:nvSpPr>
      <xdr:spPr>
        <a:xfrm>
          <a:off x="4333875" y="1447800"/>
          <a:ext cx="647700" cy="1066800"/>
        </a:xfrm>
        <a:custGeom>
          <a:pathLst>
            <a:path h="16384" w="16384">
              <a:moveTo>
                <a:pt x="2260" y="16236"/>
              </a:moveTo>
              <a:lnTo>
                <a:pt x="2449" y="16236"/>
              </a:lnTo>
              <a:lnTo>
                <a:pt x="2825" y="16236"/>
              </a:lnTo>
              <a:lnTo>
                <a:pt x="3390" y="16384"/>
              </a:lnTo>
              <a:lnTo>
                <a:pt x="4143" y="16236"/>
              </a:lnTo>
              <a:lnTo>
                <a:pt x="4896" y="16236"/>
              </a:lnTo>
              <a:lnTo>
                <a:pt x="5838" y="16089"/>
              </a:lnTo>
              <a:lnTo>
                <a:pt x="6592" y="15941"/>
              </a:lnTo>
              <a:lnTo>
                <a:pt x="7345" y="15646"/>
              </a:lnTo>
              <a:lnTo>
                <a:pt x="7910" y="15498"/>
              </a:lnTo>
              <a:lnTo>
                <a:pt x="8286" y="15203"/>
              </a:lnTo>
              <a:lnTo>
                <a:pt x="8663" y="15055"/>
              </a:lnTo>
              <a:lnTo>
                <a:pt x="9039" y="14760"/>
              </a:lnTo>
              <a:lnTo>
                <a:pt x="9416" y="14465"/>
              </a:lnTo>
              <a:lnTo>
                <a:pt x="9981" y="14022"/>
              </a:lnTo>
              <a:lnTo>
                <a:pt x="10923" y="13284"/>
              </a:lnTo>
              <a:lnTo>
                <a:pt x="11864" y="12546"/>
              </a:lnTo>
              <a:lnTo>
                <a:pt x="12806" y="11660"/>
              </a:lnTo>
              <a:lnTo>
                <a:pt x="13371" y="11218"/>
              </a:lnTo>
              <a:lnTo>
                <a:pt x="13747" y="10775"/>
              </a:lnTo>
              <a:lnTo>
                <a:pt x="14124" y="10479"/>
              </a:lnTo>
              <a:lnTo>
                <a:pt x="14500" y="10037"/>
              </a:lnTo>
              <a:lnTo>
                <a:pt x="14878" y="9594"/>
              </a:lnTo>
              <a:lnTo>
                <a:pt x="15066" y="9151"/>
              </a:lnTo>
              <a:lnTo>
                <a:pt x="15443" y="8413"/>
              </a:lnTo>
              <a:lnTo>
                <a:pt x="15819" y="7528"/>
              </a:lnTo>
              <a:lnTo>
                <a:pt x="16196" y="6643"/>
              </a:lnTo>
              <a:lnTo>
                <a:pt x="16384" y="5905"/>
              </a:lnTo>
              <a:lnTo>
                <a:pt x="16384" y="5019"/>
              </a:lnTo>
              <a:lnTo>
                <a:pt x="16384" y="4281"/>
              </a:lnTo>
              <a:lnTo>
                <a:pt x="16196" y="3543"/>
              </a:lnTo>
              <a:lnTo>
                <a:pt x="16196" y="3247"/>
              </a:lnTo>
              <a:lnTo>
                <a:pt x="16007" y="2952"/>
              </a:lnTo>
              <a:lnTo>
                <a:pt x="15819" y="2657"/>
              </a:lnTo>
              <a:lnTo>
                <a:pt x="15631" y="2362"/>
              </a:lnTo>
              <a:lnTo>
                <a:pt x="15443" y="2067"/>
              </a:lnTo>
              <a:lnTo>
                <a:pt x="15066" y="1919"/>
              </a:lnTo>
              <a:lnTo>
                <a:pt x="14688" y="1624"/>
              </a:lnTo>
              <a:lnTo>
                <a:pt x="14500" y="1329"/>
              </a:lnTo>
              <a:lnTo>
                <a:pt x="13747" y="1033"/>
              </a:lnTo>
              <a:lnTo>
                <a:pt x="12806" y="590"/>
              </a:lnTo>
              <a:lnTo>
                <a:pt x="12053" y="295"/>
              </a:lnTo>
              <a:lnTo>
                <a:pt x="11300" y="148"/>
              </a:lnTo>
              <a:lnTo>
                <a:pt x="10923" y="0"/>
              </a:lnTo>
              <a:lnTo>
                <a:pt x="10546" y="0"/>
              </a:lnTo>
              <a:lnTo>
                <a:pt x="9981" y="0"/>
              </a:lnTo>
              <a:lnTo>
                <a:pt x="9228" y="0"/>
              </a:lnTo>
              <a:lnTo>
                <a:pt x="8663" y="148"/>
              </a:lnTo>
              <a:lnTo>
                <a:pt x="7910" y="443"/>
              </a:lnTo>
              <a:lnTo>
                <a:pt x="7345" y="590"/>
              </a:lnTo>
              <a:lnTo>
                <a:pt x="6592" y="886"/>
              </a:lnTo>
              <a:lnTo>
                <a:pt x="6026" y="1329"/>
              </a:lnTo>
              <a:lnTo>
                <a:pt x="5461" y="1771"/>
              </a:lnTo>
              <a:lnTo>
                <a:pt x="4896" y="2214"/>
              </a:lnTo>
              <a:lnTo>
                <a:pt x="4331" y="2805"/>
              </a:lnTo>
              <a:lnTo>
                <a:pt x="3767" y="3395"/>
              </a:lnTo>
              <a:lnTo>
                <a:pt x="3390" y="3986"/>
              </a:lnTo>
              <a:lnTo>
                <a:pt x="2825" y="4724"/>
              </a:lnTo>
              <a:lnTo>
                <a:pt x="2449" y="5314"/>
              </a:lnTo>
              <a:lnTo>
                <a:pt x="2072" y="6052"/>
              </a:lnTo>
              <a:lnTo>
                <a:pt x="1694" y="6938"/>
              </a:lnTo>
              <a:lnTo>
                <a:pt x="1506" y="7233"/>
              </a:lnTo>
              <a:lnTo>
                <a:pt x="1318" y="7676"/>
              </a:lnTo>
              <a:lnTo>
                <a:pt x="941" y="8561"/>
              </a:lnTo>
              <a:lnTo>
                <a:pt x="753" y="9594"/>
              </a:lnTo>
              <a:lnTo>
                <a:pt x="377" y="10627"/>
              </a:lnTo>
              <a:lnTo>
                <a:pt x="188" y="11660"/>
              </a:lnTo>
              <a:lnTo>
                <a:pt x="0" y="12546"/>
              </a:lnTo>
              <a:lnTo>
                <a:pt x="0" y="12989"/>
              </a:lnTo>
              <a:lnTo>
                <a:pt x="0" y="13284"/>
              </a:lnTo>
              <a:lnTo>
                <a:pt x="0" y="13727"/>
              </a:lnTo>
              <a:lnTo>
                <a:pt x="0" y="14022"/>
              </a:lnTo>
              <a:lnTo>
                <a:pt x="0" y="14317"/>
              </a:lnTo>
              <a:lnTo>
                <a:pt x="188" y="14613"/>
              </a:lnTo>
              <a:lnTo>
                <a:pt x="188" y="15055"/>
              </a:lnTo>
              <a:lnTo>
                <a:pt x="377" y="15351"/>
              </a:lnTo>
              <a:lnTo>
                <a:pt x="753" y="15646"/>
              </a:lnTo>
              <a:lnTo>
                <a:pt x="941" y="15941"/>
              </a:lnTo>
              <a:lnTo>
                <a:pt x="1318" y="16089"/>
              </a:lnTo>
              <a:lnTo>
                <a:pt x="1694" y="16236"/>
              </a:lnTo>
              <a:lnTo>
                <a:pt x="2260" y="1623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4</xdr:row>
      <xdr:rowOff>47625</xdr:rowOff>
    </xdr:from>
    <xdr:to>
      <xdr:col>11</xdr:col>
      <xdr:colOff>104775</xdr:colOff>
      <xdr:row>10</xdr:row>
      <xdr:rowOff>104775</xdr:rowOff>
    </xdr:to>
    <xdr:sp>
      <xdr:nvSpPr>
        <xdr:cNvPr id="38" name="Объект 113"/>
        <xdr:cNvSpPr>
          <a:spLocks/>
        </xdr:cNvSpPr>
      </xdr:nvSpPr>
      <xdr:spPr>
        <a:xfrm>
          <a:off x="5819775" y="762000"/>
          <a:ext cx="409575" cy="1047750"/>
        </a:xfrm>
        <a:custGeom>
          <a:pathLst>
            <a:path h="16384" w="16384">
              <a:moveTo>
                <a:pt x="5782" y="16384"/>
              </a:moveTo>
              <a:lnTo>
                <a:pt x="6023" y="16384"/>
              </a:lnTo>
              <a:lnTo>
                <a:pt x="6506" y="16228"/>
              </a:lnTo>
              <a:lnTo>
                <a:pt x="6988" y="16228"/>
              </a:lnTo>
              <a:lnTo>
                <a:pt x="7469" y="16072"/>
              </a:lnTo>
              <a:lnTo>
                <a:pt x="8433" y="15916"/>
              </a:lnTo>
              <a:lnTo>
                <a:pt x="9396" y="15604"/>
              </a:lnTo>
              <a:lnTo>
                <a:pt x="10360" y="15292"/>
              </a:lnTo>
              <a:lnTo>
                <a:pt x="11324" y="14824"/>
              </a:lnTo>
              <a:lnTo>
                <a:pt x="11806" y="14668"/>
              </a:lnTo>
              <a:lnTo>
                <a:pt x="12288" y="14356"/>
              </a:lnTo>
              <a:lnTo>
                <a:pt x="12770" y="14044"/>
              </a:lnTo>
              <a:lnTo>
                <a:pt x="13011" y="13731"/>
              </a:lnTo>
              <a:lnTo>
                <a:pt x="13492" y="13419"/>
              </a:lnTo>
              <a:lnTo>
                <a:pt x="13733" y="12951"/>
              </a:lnTo>
              <a:lnTo>
                <a:pt x="14215" y="12639"/>
              </a:lnTo>
              <a:lnTo>
                <a:pt x="14456" y="12015"/>
              </a:lnTo>
              <a:lnTo>
                <a:pt x="14697" y="11547"/>
              </a:lnTo>
              <a:lnTo>
                <a:pt x="14939" y="11079"/>
              </a:lnTo>
              <a:lnTo>
                <a:pt x="15661" y="9830"/>
              </a:lnTo>
              <a:lnTo>
                <a:pt x="15661" y="9363"/>
              </a:lnTo>
              <a:lnTo>
                <a:pt x="15902" y="8738"/>
              </a:lnTo>
              <a:lnTo>
                <a:pt x="16143" y="8270"/>
              </a:lnTo>
              <a:lnTo>
                <a:pt x="16143" y="7646"/>
              </a:lnTo>
              <a:lnTo>
                <a:pt x="16384" y="7177"/>
              </a:lnTo>
              <a:lnTo>
                <a:pt x="16384" y="6554"/>
              </a:lnTo>
              <a:lnTo>
                <a:pt x="16384" y="6086"/>
              </a:lnTo>
              <a:lnTo>
                <a:pt x="16384" y="5774"/>
              </a:lnTo>
              <a:lnTo>
                <a:pt x="16384" y="5305"/>
              </a:lnTo>
              <a:lnTo>
                <a:pt x="16143" y="4837"/>
              </a:lnTo>
              <a:lnTo>
                <a:pt x="15902" y="4525"/>
              </a:lnTo>
              <a:lnTo>
                <a:pt x="15902" y="4056"/>
              </a:lnTo>
              <a:lnTo>
                <a:pt x="15420" y="3589"/>
              </a:lnTo>
              <a:lnTo>
                <a:pt x="15180" y="3277"/>
              </a:lnTo>
              <a:lnTo>
                <a:pt x="14939" y="2809"/>
              </a:lnTo>
              <a:lnTo>
                <a:pt x="14456" y="2497"/>
              </a:lnTo>
              <a:lnTo>
                <a:pt x="13733" y="1716"/>
              </a:lnTo>
              <a:lnTo>
                <a:pt x="13252" y="1404"/>
              </a:lnTo>
              <a:lnTo>
                <a:pt x="12770" y="1093"/>
              </a:lnTo>
              <a:lnTo>
                <a:pt x="12529" y="937"/>
              </a:lnTo>
              <a:lnTo>
                <a:pt x="12047" y="624"/>
              </a:lnTo>
              <a:lnTo>
                <a:pt x="11565" y="468"/>
              </a:lnTo>
              <a:lnTo>
                <a:pt x="11084" y="312"/>
              </a:lnTo>
              <a:lnTo>
                <a:pt x="10843" y="156"/>
              </a:lnTo>
              <a:lnTo>
                <a:pt x="10360" y="156"/>
              </a:lnTo>
              <a:lnTo>
                <a:pt x="9878" y="156"/>
              </a:lnTo>
              <a:lnTo>
                <a:pt x="9396" y="0"/>
              </a:lnTo>
              <a:lnTo>
                <a:pt x="8433" y="156"/>
              </a:lnTo>
              <a:lnTo>
                <a:pt x="7228" y="312"/>
              </a:lnTo>
              <a:lnTo>
                <a:pt x="6264" y="468"/>
              </a:lnTo>
              <a:lnTo>
                <a:pt x="5782" y="624"/>
              </a:lnTo>
              <a:lnTo>
                <a:pt x="5541" y="780"/>
              </a:lnTo>
              <a:lnTo>
                <a:pt x="5060" y="937"/>
              </a:lnTo>
              <a:lnTo>
                <a:pt x="4578" y="1093"/>
              </a:lnTo>
              <a:lnTo>
                <a:pt x="4337" y="1404"/>
              </a:lnTo>
              <a:lnTo>
                <a:pt x="4096" y="1560"/>
              </a:lnTo>
              <a:lnTo>
                <a:pt x="3855" y="1872"/>
              </a:lnTo>
              <a:lnTo>
                <a:pt x="3614" y="2028"/>
              </a:lnTo>
              <a:lnTo>
                <a:pt x="3373" y="2497"/>
              </a:lnTo>
              <a:lnTo>
                <a:pt x="3132" y="2809"/>
              </a:lnTo>
              <a:lnTo>
                <a:pt x="2892" y="3589"/>
              </a:lnTo>
              <a:lnTo>
                <a:pt x="2892" y="4369"/>
              </a:lnTo>
              <a:lnTo>
                <a:pt x="2651" y="5305"/>
              </a:lnTo>
              <a:lnTo>
                <a:pt x="2651" y="6086"/>
              </a:lnTo>
              <a:lnTo>
                <a:pt x="2410" y="6865"/>
              </a:lnTo>
              <a:lnTo>
                <a:pt x="2169" y="7177"/>
              </a:lnTo>
              <a:lnTo>
                <a:pt x="2169" y="7646"/>
              </a:lnTo>
              <a:lnTo>
                <a:pt x="1927" y="8114"/>
              </a:lnTo>
              <a:lnTo>
                <a:pt x="1445" y="8738"/>
              </a:lnTo>
              <a:lnTo>
                <a:pt x="1204" y="9207"/>
              </a:lnTo>
              <a:lnTo>
                <a:pt x="723" y="9830"/>
              </a:lnTo>
              <a:lnTo>
                <a:pt x="482" y="10298"/>
              </a:lnTo>
              <a:lnTo>
                <a:pt x="241" y="10767"/>
              </a:lnTo>
              <a:lnTo>
                <a:pt x="241" y="10923"/>
              </a:lnTo>
              <a:lnTo>
                <a:pt x="0" y="11079"/>
              </a:lnTo>
              <a:lnTo>
                <a:pt x="0" y="11391"/>
              </a:lnTo>
              <a:lnTo>
                <a:pt x="0" y="11547"/>
              </a:lnTo>
              <a:lnTo>
                <a:pt x="0" y="12015"/>
              </a:lnTo>
              <a:lnTo>
                <a:pt x="241" y="12639"/>
              </a:lnTo>
              <a:lnTo>
                <a:pt x="241" y="13107"/>
              </a:lnTo>
              <a:lnTo>
                <a:pt x="482" y="13575"/>
              </a:lnTo>
              <a:lnTo>
                <a:pt x="723" y="14044"/>
              </a:lnTo>
              <a:lnTo>
                <a:pt x="964" y="14512"/>
              </a:lnTo>
              <a:lnTo>
                <a:pt x="1204" y="14824"/>
              </a:lnTo>
              <a:lnTo>
                <a:pt x="1686" y="15136"/>
              </a:lnTo>
              <a:lnTo>
                <a:pt x="2169" y="15447"/>
              </a:lnTo>
              <a:lnTo>
                <a:pt x="2410" y="15760"/>
              </a:lnTo>
              <a:lnTo>
                <a:pt x="2892" y="15916"/>
              </a:lnTo>
              <a:lnTo>
                <a:pt x="3373" y="16228"/>
              </a:lnTo>
              <a:lnTo>
                <a:pt x="3855" y="16384"/>
              </a:lnTo>
              <a:lnTo>
                <a:pt x="4337" y="16384"/>
              </a:lnTo>
              <a:lnTo>
                <a:pt x="5060" y="16384"/>
              </a:lnTo>
              <a:lnTo>
                <a:pt x="5782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533400</xdr:colOff>
      <xdr:row>3</xdr:row>
      <xdr:rowOff>190500</xdr:rowOff>
    </xdr:from>
    <xdr:to>
      <xdr:col>10</xdr:col>
      <xdr:colOff>485775</xdr:colOff>
      <xdr:row>11</xdr:row>
      <xdr:rowOff>57150</xdr:rowOff>
    </xdr:to>
    <xdr:sp>
      <xdr:nvSpPr>
        <xdr:cNvPr id="39" name="Объект 116"/>
        <xdr:cNvSpPr>
          <a:spLocks/>
        </xdr:cNvSpPr>
      </xdr:nvSpPr>
      <xdr:spPr>
        <a:xfrm>
          <a:off x="4572000" y="714375"/>
          <a:ext cx="1552575" cy="1209675"/>
        </a:xfrm>
        <a:custGeom>
          <a:pathLst>
            <a:path h="16384" w="16384">
              <a:moveTo>
                <a:pt x="5338" y="16246"/>
              </a:moveTo>
              <a:lnTo>
                <a:pt x="5783" y="16109"/>
              </a:lnTo>
              <a:lnTo>
                <a:pt x="6301" y="15971"/>
              </a:lnTo>
              <a:lnTo>
                <a:pt x="6821" y="15695"/>
              </a:lnTo>
              <a:lnTo>
                <a:pt x="7339" y="15420"/>
              </a:lnTo>
              <a:lnTo>
                <a:pt x="7859" y="15145"/>
              </a:lnTo>
              <a:lnTo>
                <a:pt x="8303" y="14869"/>
              </a:lnTo>
              <a:lnTo>
                <a:pt x="9267" y="14181"/>
              </a:lnTo>
              <a:lnTo>
                <a:pt x="9785" y="13767"/>
              </a:lnTo>
              <a:lnTo>
                <a:pt x="10230" y="13355"/>
              </a:lnTo>
              <a:lnTo>
                <a:pt x="10601" y="12804"/>
              </a:lnTo>
              <a:lnTo>
                <a:pt x="11046" y="12254"/>
              </a:lnTo>
              <a:lnTo>
                <a:pt x="11861" y="11152"/>
              </a:lnTo>
              <a:lnTo>
                <a:pt x="12306" y="10602"/>
              </a:lnTo>
              <a:lnTo>
                <a:pt x="12677" y="10051"/>
              </a:lnTo>
              <a:lnTo>
                <a:pt x="13196" y="9637"/>
              </a:lnTo>
              <a:lnTo>
                <a:pt x="13640" y="9087"/>
              </a:lnTo>
              <a:lnTo>
                <a:pt x="14160" y="8674"/>
              </a:lnTo>
              <a:lnTo>
                <a:pt x="14678" y="8124"/>
              </a:lnTo>
              <a:lnTo>
                <a:pt x="15123" y="7572"/>
              </a:lnTo>
              <a:lnTo>
                <a:pt x="15568" y="7159"/>
              </a:lnTo>
              <a:lnTo>
                <a:pt x="15939" y="6609"/>
              </a:lnTo>
              <a:lnTo>
                <a:pt x="16087" y="6334"/>
              </a:lnTo>
              <a:lnTo>
                <a:pt x="16161" y="6196"/>
              </a:lnTo>
              <a:lnTo>
                <a:pt x="16309" y="5645"/>
              </a:lnTo>
              <a:lnTo>
                <a:pt x="16384" y="4957"/>
              </a:lnTo>
              <a:lnTo>
                <a:pt x="16384" y="4406"/>
              </a:lnTo>
              <a:lnTo>
                <a:pt x="16309" y="3717"/>
              </a:lnTo>
              <a:lnTo>
                <a:pt x="16236" y="3167"/>
              </a:lnTo>
              <a:lnTo>
                <a:pt x="16087" y="2479"/>
              </a:lnTo>
              <a:lnTo>
                <a:pt x="15865" y="2065"/>
              </a:lnTo>
              <a:lnTo>
                <a:pt x="15791" y="1790"/>
              </a:lnTo>
              <a:lnTo>
                <a:pt x="15716" y="1652"/>
              </a:lnTo>
              <a:lnTo>
                <a:pt x="15494" y="1239"/>
              </a:lnTo>
              <a:lnTo>
                <a:pt x="15271" y="964"/>
              </a:lnTo>
              <a:lnTo>
                <a:pt x="15050" y="551"/>
              </a:lnTo>
              <a:lnTo>
                <a:pt x="14753" y="275"/>
              </a:lnTo>
              <a:lnTo>
                <a:pt x="14456" y="0"/>
              </a:lnTo>
              <a:lnTo>
                <a:pt x="14233" y="0"/>
              </a:lnTo>
              <a:lnTo>
                <a:pt x="14012" y="0"/>
              </a:lnTo>
              <a:lnTo>
                <a:pt x="13789" y="0"/>
              </a:lnTo>
              <a:lnTo>
                <a:pt x="13492" y="0"/>
              </a:lnTo>
              <a:lnTo>
                <a:pt x="13196" y="0"/>
              </a:lnTo>
              <a:lnTo>
                <a:pt x="12899" y="138"/>
              </a:lnTo>
              <a:lnTo>
                <a:pt x="12602" y="275"/>
              </a:lnTo>
              <a:lnTo>
                <a:pt x="12232" y="551"/>
              </a:lnTo>
              <a:lnTo>
                <a:pt x="11787" y="827"/>
              </a:lnTo>
              <a:lnTo>
                <a:pt x="11343" y="1102"/>
              </a:lnTo>
              <a:lnTo>
                <a:pt x="10898" y="1515"/>
              </a:lnTo>
              <a:lnTo>
                <a:pt x="10378" y="1790"/>
              </a:lnTo>
              <a:lnTo>
                <a:pt x="9415" y="2617"/>
              </a:lnTo>
              <a:lnTo>
                <a:pt x="8377" y="3580"/>
              </a:lnTo>
              <a:lnTo>
                <a:pt x="7414" y="4406"/>
              </a:lnTo>
              <a:lnTo>
                <a:pt x="6894" y="4819"/>
              </a:lnTo>
              <a:lnTo>
                <a:pt x="6524" y="5232"/>
              </a:lnTo>
              <a:lnTo>
                <a:pt x="6079" y="5645"/>
              </a:lnTo>
              <a:lnTo>
                <a:pt x="5708" y="6058"/>
              </a:lnTo>
              <a:lnTo>
                <a:pt x="4967" y="6609"/>
              </a:lnTo>
              <a:lnTo>
                <a:pt x="4300" y="7297"/>
              </a:lnTo>
              <a:lnTo>
                <a:pt x="3707" y="7847"/>
              </a:lnTo>
              <a:lnTo>
                <a:pt x="3114" y="8399"/>
              </a:lnTo>
              <a:lnTo>
                <a:pt x="2594" y="8949"/>
              </a:lnTo>
              <a:lnTo>
                <a:pt x="2076" y="9362"/>
              </a:lnTo>
              <a:lnTo>
                <a:pt x="1631" y="9913"/>
              </a:lnTo>
              <a:lnTo>
                <a:pt x="1260" y="10326"/>
              </a:lnTo>
              <a:lnTo>
                <a:pt x="963" y="10877"/>
              </a:lnTo>
              <a:lnTo>
                <a:pt x="667" y="11290"/>
              </a:lnTo>
              <a:lnTo>
                <a:pt x="445" y="11702"/>
              </a:lnTo>
              <a:lnTo>
                <a:pt x="297" y="12116"/>
              </a:lnTo>
              <a:lnTo>
                <a:pt x="148" y="12529"/>
              </a:lnTo>
              <a:lnTo>
                <a:pt x="74" y="12942"/>
              </a:lnTo>
              <a:lnTo>
                <a:pt x="0" y="13355"/>
              </a:lnTo>
              <a:lnTo>
                <a:pt x="0" y="13630"/>
              </a:lnTo>
              <a:lnTo>
                <a:pt x="0" y="14044"/>
              </a:lnTo>
              <a:lnTo>
                <a:pt x="74" y="14319"/>
              </a:lnTo>
              <a:lnTo>
                <a:pt x="222" y="14732"/>
              </a:lnTo>
              <a:lnTo>
                <a:pt x="370" y="15007"/>
              </a:lnTo>
              <a:lnTo>
                <a:pt x="593" y="15282"/>
              </a:lnTo>
              <a:lnTo>
                <a:pt x="890" y="15557"/>
              </a:lnTo>
              <a:lnTo>
                <a:pt x="1186" y="15834"/>
              </a:lnTo>
              <a:lnTo>
                <a:pt x="1483" y="15971"/>
              </a:lnTo>
              <a:lnTo>
                <a:pt x="1853" y="16109"/>
              </a:lnTo>
              <a:lnTo>
                <a:pt x="2224" y="16246"/>
              </a:lnTo>
              <a:lnTo>
                <a:pt x="2743" y="16246"/>
              </a:lnTo>
              <a:lnTo>
                <a:pt x="3262" y="16384"/>
              </a:lnTo>
              <a:lnTo>
                <a:pt x="3781" y="16384"/>
              </a:lnTo>
              <a:lnTo>
                <a:pt x="4300" y="16384"/>
              </a:lnTo>
              <a:lnTo>
                <a:pt x="4818" y="16384"/>
              </a:lnTo>
              <a:lnTo>
                <a:pt x="5338" y="1624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</xdr:row>
      <xdr:rowOff>38100</xdr:rowOff>
    </xdr:from>
    <xdr:to>
      <xdr:col>7</xdr:col>
      <xdr:colOff>533400</xdr:colOff>
      <xdr:row>15</xdr:row>
      <xdr:rowOff>9525</xdr:rowOff>
    </xdr:to>
    <xdr:sp>
      <xdr:nvSpPr>
        <xdr:cNvPr id="40" name="Объект 139"/>
        <xdr:cNvSpPr>
          <a:spLocks/>
        </xdr:cNvSpPr>
      </xdr:nvSpPr>
      <xdr:spPr>
        <a:xfrm>
          <a:off x="4400550" y="2400300"/>
          <a:ext cx="171450" cy="142875"/>
        </a:xfrm>
        <a:custGeom>
          <a:pathLst>
            <a:path h="16384" w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8</xdr:row>
      <xdr:rowOff>133350</xdr:rowOff>
    </xdr:from>
    <xdr:to>
      <xdr:col>10</xdr:col>
      <xdr:colOff>485775</xdr:colOff>
      <xdr:row>10</xdr:row>
      <xdr:rowOff>0</xdr:rowOff>
    </xdr:to>
    <xdr:sp>
      <xdr:nvSpPr>
        <xdr:cNvPr id="41" name="Arc 117"/>
        <xdr:cNvSpPr>
          <a:spLocks/>
        </xdr:cNvSpPr>
      </xdr:nvSpPr>
      <xdr:spPr>
        <a:xfrm>
          <a:off x="6076950" y="1514475"/>
          <a:ext cx="47625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9525</xdr:rowOff>
    </xdr:from>
    <xdr:to>
      <xdr:col>7</xdr:col>
      <xdr:colOff>533400</xdr:colOff>
      <xdr:row>15</xdr:row>
      <xdr:rowOff>9525</xdr:rowOff>
    </xdr:to>
    <xdr:sp>
      <xdr:nvSpPr>
        <xdr:cNvPr id="42" name="Line 140"/>
        <xdr:cNvSpPr>
          <a:spLocks/>
        </xdr:cNvSpPr>
      </xdr:nvSpPr>
      <xdr:spPr>
        <a:xfrm>
          <a:off x="4314825" y="25431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9525</xdr:rowOff>
    </xdr:from>
    <xdr:to>
      <xdr:col>7</xdr:col>
      <xdr:colOff>504825</xdr:colOff>
      <xdr:row>14</xdr:row>
      <xdr:rowOff>85725</xdr:rowOff>
    </xdr:to>
    <xdr:sp>
      <xdr:nvSpPr>
        <xdr:cNvPr id="43" name="Oval 97"/>
        <xdr:cNvSpPr>
          <a:spLocks/>
        </xdr:cNvSpPr>
      </xdr:nvSpPr>
      <xdr:spPr>
        <a:xfrm>
          <a:off x="4467225" y="2371725"/>
          <a:ext cx="7620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10</xdr:row>
      <xdr:rowOff>152400</xdr:rowOff>
    </xdr:from>
    <xdr:to>
      <xdr:col>10</xdr:col>
      <xdr:colOff>485775</xdr:colOff>
      <xdr:row>11</xdr:row>
      <xdr:rowOff>85725</xdr:rowOff>
    </xdr:to>
    <xdr:sp>
      <xdr:nvSpPr>
        <xdr:cNvPr id="44" name="Rectangle 144"/>
        <xdr:cNvSpPr>
          <a:spLocks/>
        </xdr:cNvSpPr>
      </xdr:nvSpPr>
      <xdr:spPr>
        <a:xfrm>
          <a:off x="5829300" y="1857375"/>
          <a:ext cx="295275" cy="95250"/>
        </a:xfrm>
        <a:prstGeom prst="rect">
          <a:avLst/>
        </a:prstGeom>
        <a:pattFill prst="dkUpDiag">
          <a:fgClr>
            <a:srgbClr val="000000"/>
          </a:fgClr>
          <a:bgClr>
            <a:srgbClr val="33CCCC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9525</xdr:rowOff>
    </xdr:from>
    <xdr:to>
      <xdr:col>10</xdr:col>
      <xdr:colOff>485775</xdr:colOff>
      <xdr:row>10</xdr:row>
      <xdr:rowOff>152400</xdr:rowOff>
    </xdr:to>
    <xdr:sp>
      <xdr:nvSpPr>
        <xdr:cNvPr id="45" name="Объект 145"/>
        <xdr:cNvSpPr>
          <a:spLocks/>
        </xdr:cNvSpPr>
      </xdr:nvSpPr>
      <xdr:spPr>
        <a:xfrm>
          <a:off x="5915025" y="1714500"/>
          <a:ext cx="209550" cy="142875"/>
        </a:xfrm>
        <a:custGeom>
          <a:pathLst>
            <a:path h="16384" w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10</xdr:row>
      <xdr:rowOff>152400</xdr:rowOff>
    </xdr:from>
    <xdr:to>
      <xdr:col>10</xdr:col>
      <xdr:colOff>485775</xdr:colOff>
      <xdr:row>10</xdr:row>
      <xdr:rowOff>152400</xdr:rowOff>
    </xdr:to>
    <xdr:sp>
      <xdr:nvSpPr>
        <xdr:cNvPr id="46" name="Line 146"/>
        <xdr:cNvSpPr>
          <a:spLocks/>
        </xdr:cNvSpPr>
      </xdr:nvSpPr>
      <xdr:spPr>
        <a:xfrm>
          <a:off x="5829300" y="18573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9</xdr:row>
      <xdr:rowOff>133350</xdr:rowOff>
    </xdr:from>
    <xdr:to>
      <xdr:col>10</xdr:col>
      <xdr:colOff>428625</xdr:colOff>
      <xdr:row>10</xdr:row>
      <xdr:rowOff>38100</xdr:rowOff>
    </xdr:to>
    <xdr:sp>
      <xdr:nvSpPr>
        <xdr:cNvPr id="47" name="Oval 98"/>
        <xdr:cNvSpPr>
          <a:spLocks/>
        </xdr:cNvSpPr>
      </xdr:nvSpPr>
      <xdr:spPr>
        <a:xfrm>
          <a:off x="5991225" y="1676400"/>
          <a:ext cx="76200" cy="66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47625</xdr:rowOff>
    </xdr:from>
    <xdr:to>
      <xdr:col>8</xdr:col>
      <xdr:colOff>238125</xdr:colOff>
      <xdr:row>13</xdr:row>
      <xdr:rowOff>133350</xdr:rowOff>
    </xdr:to>
    <xdr:sp>
      <xdr:nvSpPr>
        <xdr:cNvPr id="48" name="Текст 147"/>
        <xdr:cNvSpPr txBox="1">
          <a:spLocks noChangeArrowheads="1"/>
        </xdr:cNvSpPr>
      </xdr:nvSpPr>
      <xdr:spPr>
        <a:xfrm>
          <a:off x="4619625" y="20764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j</a:t>
          </a:r>
        </a:p>
      </xdr:txBody>
    </xdr:sp>
    <xdr:clientData/>
  </xdr:twoCellAnchor>
  <xdr:twoCellAnchor>
    <xdr:from>
      <xdr:col>11</xdr:col>
      <xdr:colOff>19050</xdr:colOff>
      <xdr:row>8</xdr:row>
      <xdr:rowOff>85725</xdr:rowOff>
    </xdr:from>
    <xdr:to>
      <xdr:col>11</xdr:col>
      <xdr:colOff>209550</xdr:colOff>
      <xdr:row>10</xdr:row>
      <xdr:rowOff>28575</xdr:rowOff>
    </xdr:to>
    <xdr:sp>
      <xdr:nvSpPr>
        <xdr:cNvPr id="49" name="Текст 148"/>
        <xdr:cNvSpPr txBox="1">
          <a:spLocks noChangeArrowheads="1"/>
        </xdr:cNvSpPr>
      </xdr:nvSpPr>
      <xdr:spPr>
        <a:xfrm>
          <a:off x="6143625" y="146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9</xdr:col>
      <xdr:colOff>66675</xdr:colOff>
      <xdr:row>8</xdr:row>
      <xdr:rowOff>104775</xdr:rowOff>
    </xdr:from>
    <xdr:to>
      <xdr:col>9</xdr:col>
      <xdr:colOff>276225</xdr:colOff>
      <xdr:row>10</xdr:row>
      <xdr:rowOff>38100</xdr:rowOff>
    </xdr:to>
    <xdr:sp>
      <xdr:nvSpPr>
        <xdr:cNvPr id="50" name="Текст 149"/>
        <xdr:cNvSpPr txBox="1">
          <a:spLocks noChangeArrowheads="1"/>
        </xdr:cNvSpPr>
      </xdr:nvSpPr>
      <xdr:spPr>
        <a:xfrm>
          <a:off x="5172075" y="1485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y</a:t>
          </a:r>
        </a:p>
      </xdr:txBody>
    </xdr:sp>
    <xdr:clientData/>
  </xdr:twoCellAnchor>
  <xdr:twoCellAnchor>
    <xdr:from>
      <xdr:col>4</xdr:col>
      <xdr:colOff>180975</xdr:colOff>
      <xdr:row>82</xdr:row>
      <xdr:rowOff>142875</xdr:rowOff>
    </xdr:from>
    <xdr:to>
      <xdr:col>14</xdr:col>
      <xdr:colOff>295275</xdr:colOff>
      <xdr:row>96</xdr:row>
      <xdr:rowOff>114300</xdr:rowOff>
    </xdr:to>
    <xdr:graphicFrame>
      <xdr:nvGraphicFramePr>
        <xdr:cNvPr id="51" name="Chart 176"/>
        <xdr:cNvGraphicFramePr/>
      </xdr:nvGraphicFramePr>
      <xdr:xfrm>
        <a:off x="2667000" y="14297025"/>
        <a:ext cx="5295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H5" sqref="H5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orientation="landscape" paperSize="9" scale="94" r:id="rId2"/>
  <headerFooter alignWithMargins="0">
    <oddHeader>&amp;LКУРСОВОЙ ПРОЕКТ&amp;RКривошипно-коромысловый механизм</oddHeader>
  </headerFooter>
  <rowBreaks count="1" manualBreakCount="1">
    <brk id="3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75" zoomScaleNormal="75" workbookViewId="0" topLeftCell="A5">
      <pane ySplit="1815" topLeftCell="BM78" activePane="topLeft" state="split"/>
      <selection pane="topLeft" activeCell="R44" sqref="R44"/>
      <selection pane="bottomLeft" activeCell="A78" sqref="A78"/>
    </sheetView>
  </sheetViews>
  <sheetFormatPr defaultColWidth="9.00390625" defaultRowHeight="12.75"/>
  <cols>
    <col min="1" max="1" width="9.125" style="106" customWidth="1"/>
    <col min="2" max="2" width="8.625" style="106" customWidth="1"/>
    <col min="3" max="3" width="8.125" style="106" customWidth="1"/>
    <col min="4" max="4" width="6.75390625" style="106" customWidth="1"/>
    <col min="5" max="5" width="7.00390625" style="106" customWidth="1"/>
    <col min="6" max="6" width="6.375" style="106" customWidth="1"/>
    <col min="7" max="10" width="7.00390625" style="106" customWidth="1"/>
    <col min="11" max="11" width="6.375" style="106" customWidth="1"/>
    <col min="12" max="13" width="7.00390625" style="106" customWidth="1"/>
    <col min="14" max="24" width="6.25390625" style="106" customWidth="1"/>
    <col min="25" max="25" width="6.875" style="106" customWidth="1"/>
    <col min="26" max="26" width="7.375" style="106" customWidth="1"/>
    <col min="27" max="16384" width="0" style="106" hidden="1" customWidth="1"/>
  </cols>
  <sheetData>
    <row r="1" spans="1:14" s="11" customFormat="1" ht="12.75">
      <c r="A1" s="1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  <c r="N1" s="3"/>
    </row>
    <row r="2" spans="1:14" s="11" customFormat="1" ht="15">
      <c r="A2" s="16"/>
      <c r="B2" s="17" t="s">
        <v>0</v>
      </c>
      <c r="C2" s="2"/>
      <c r="D2" s="18"/>
      <c r="E2" s="18"/>
      <c r="F2" s="18"/>
      <c r="G2" s="18"/>
      <c r="H2" s="18"/>
      <c r="I2" s="18"/>
      <c r="J2" s="18"/>
      <c r="K2" s="18"/>
      <c r="L2" s="18"/>
      <c r="M2" s="19"/>
      <c r="N2" s="3"/>
    </row>
    <row r="3" spans="1:14" s="11" customFormat="1" ht="13.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3"/>
    </row>
    <row r="4" spans="1:14" s="11" customFormat="1" ht="15" thickBot="1">
      <c r="A4" s="23"/>
      <c r="B4" s="24"/>
      <c r="C4" s="25" t="s">
        <v>1</v>
      </c>
      <c r="D4" s="26"/>
      <c r="E4" s="26"/>
      <c r="F4" s="26"/>
      <c r="G4" s="27"/>
      <c r="H4" s="26"/>
      <c r="I4" s="25" t="s">
        <v>90</v>
      </c>
      <c r="J4" s="26"/>
      <c r="K4" s="28"/>
      <c r="L4" s="28"/>
      <c r="M4" s="29"/>
      <c r="N4" s="3"/>
    </row>
    <row r="5" spans="1:14" s="11" customFormat="1" ht="13.5" thickBot="1">
      <c r="A5" s="30" t="s">
        <v>2</v>
      </c>
      <c r="B5" s="31" t="s">
        <v>3</v>
      </c>
      <c r="C5" s="30" t="s">
        <v>2</v>
      </c>
      <c r="D5" s="31" t="s">
        <v>3</v>
      </c>
      <c r="E5" s="32" t="s">
        <v>2</v>
      </c>
      <c r="F5" s="32" t="s">
        <v>3</v>
      </c>
      <c r="G5" s="14"/>
      <c r="H5" s="4"/>
      <c r="I5" s="4"/>
      <c r="J5" s="4"/>
      <c r="K5" s="4"/>
      <c r="L5" s="4"/>
      <c r="M5" s="15"/>
      <c r="N5" s="3"/>
    </row>
    <row r="6" spans="1:14" s="11" customFormat="1" ht="12.75">
      <c r="A6" s="6" t="s">
        <v>4</v>
      </c>
      <c r="B6" s="33">
        <v>8</v>
      </c>
      <c r="C6" s="6" t="s">
        <v>5</v>
      </c>
      <c r="D6" s="4">
        <v>10</v>
      </c>
      <c r="E6" s="6" t="s">
        <v>6</v>
      </c>
      <c r="F6" s="5">
        <v>2</v>
      </c>
      <c r="G6" s="34"/>
      <c r="H6" s="2"/>
      <c r="I6" s="2"/>
      <c r="J6" s="2"/>
      <c r="K6" s="2"/>
      <c r="L6" s="2"/>
      <c r="M6" s="35"/>
      <c r="N6" s="3"/>
    </row>
    <row r="7" spans="1:14" s="11" customFormat="1" ht="12.75">
      <c r="A7" s="36" t="s">
        <v>7</v>
      </c>
      <c r="B7" s="37">
        <v>2</v>
      </c>
      <c r="C7" s="36" t="s">
        <v>8</v>
      </c>
      <c r="D7" s="38">
        <v>4</v>
      </c>
      <c r="E7" s="36" t="s">
        <v>9</v>
      </c>
      <c r="F7" s="39">
        <v>-4</v>
      </c>
      <c r="G7" s="34"/>
      <c r="H7" s="2"/>
      <c r="I7" s="2"/>
      <c r="J7" s="2"/>
      <c r="K7" s="2"/>
      <c r="L7" s="2"/>
      <c r="M7" s="35"/>
      <c r="N7" s="3"/>
    </row>
    <row r="8" spans="1:14" s="11" customFormat="1" ht="13.5" thickBot="1">
      <c r="A8" s="40" t="s">
        <v>10</v>
      </c>
      <c r="B8" s="41">
        <v>10</v>
      </c>
      <c r="C8" s="40" t="s">
        <v>11</v>
      </c>
      <c r="D8" s="21">
        <v>2</v>
      </c>
      <c r="E8" s="40" t="s">
        <v>12</v>
      </c>
      <c r="F8" s="42">
        <v>3</v>
      </c>
      <c r="G8" s="34"/>
      <c r="H8" s="2"/>
      <c r="I8" s="2"/>
      <c r="J8" s="2"/>
      <c r="K8" s="2"/>
      <c r="L8" s="2"/>
      <c r="M8" s="35"/>
      <c r="N8" s="3"/>
    </row>
    <row r="9" spans="1:14" s="11" customFormat="1" ht="12.75">
      <c r="A9" s="7" t="s">
        <v>13</v>
      </c>
      <c r="B9" s="107">
        <f>$B$6*COS(RADIANS($F$9))</f>
        <v>4.120304599280433</v>
      </c>
      <c r="C9" s="43" t="s">
        <v>14</v>
      </c>
      <c r="D9" s="107">
        <f>$B$6*SIN(RADIANS($F$9))</f>
        <v>6.857338405616899</v>
      </c>
      <c r="E9" s="6" t="s">
        <v>15</v>
      </c>
      <c r="F9" s="44">
        <v>59</v>
      </c>
      <c r="G9" s="34"/>
      <c r="H9" s="2"/>
      <c r="I9" s="2"/>
      <c r="J9" s="2"/>
      <c r="K9" s="2"/>
      <c r="L9" s="2"/>
      <c r="M9" s="35"/>
      <c r="N9" s="3"/>
    </row>
    <row r="10" spans="1:14" s="11" customFormat="1" ht="12.75">
      <c r="A10" s="45" t="s">
        <v>16</v>
      </c>
      <c r="B10" s="108">
        <f>$B$9+$B$7*COS($B$53)</f>
        <v>5.467838612715341</v>
      </c>
      <c r="C10" s="46" t="s">
        <v>17</v>
      </c>
      <c r="D10" s="108">
        <f>$D$9+$B$7*SIN($B$53)</f>
        <v>5.379450695864899</v>
      </c>
      <c r="E10" s="36" t="s">
        <v>18</v>
      </c>
      <c r="F10" s="11">
        <v>1</v>
      </c>
      <c r="G10" s="34"/>
      <c r="H10" s="2"/>
      <c r="I10" s="2"/>
      <c r="J10" s="2"/>
      <c r="K10" s="2"/>
      <c r="L10" s="2"/>
      <c r="M10" s="35"/>
      <c r="N10" s="3"/>
    </row>
    <row r="11" spans="1:14" s="11" customFormat="1" ht="12.75">
      <c r="A11" s="47" t="s">
        <v>19</v>
      </c>
      <c r="B11" s="108">
        <f>$B$9+$F$8*COS($B$53)</f>
        <v>6.141605619432795</v>
      </c>
      <c r="C11" s="48" t="s">
        <v>20</v>
      </c>
      <c r="D11" s="109">
        <f>$D$9+$F$8*SIN($B$53)</f>
        <v>4.6405068409889</v>
      </c>
      <c r="E11" s="50" t="s">
        <v>21</v>
      </c>
      <c r="F11" s="39">
        <v>0</v>
      </c>
      <c r="G11" s="34"/>
      <c r="H11" s="2"/>
      <c r="I11" s="2"/>
      <c r="J11" s="2"/>
      <c r="K11" s="2"/>
      <c r="L11" s="2"/>
      <c r="M11" s="35"/>
      <c r="N11" s="3"/>
    </row>
    <row r="12" spans="1:14" s="11" customFormat="1" ht="12.75">
      <c r="A12" s="51" t="s">
        <v>22</v>
      </c>
      <c r="B12" s="44">
        <v>3</v>
      </c>
      <c r="C12" s="52" t="s">
        <v>23</v>
      </c>
      <c r="D12" s="39">
        <v>1.2</v>
      </c>
      <c r="E12" s="53" t="s">
        <v>24</v>
      </c>
      <c r="F12" s="54">
        <v>1</v>
      </c>
      <c r="G12" s="34"/>
      <c r="H12" s="2"/>
      <c r="I12" s="2"/>
      <c r="J12" s="2"/>
      <c r="K12" s="2"/>
      <c r="L12" s="2"/>
      <c r="M12" s="35"/>
      <c r="N12" s="3"/>
    </row>
    <row r="13" spans="1:14" s="11" customFormat="1" ht="12.75">
      <c r="A13" s="45" t="s">
        <v>25</v>
      </c>
      <c r="B13" s="54">
        <v>6</v>
      </c>
      <c r="C13" s="46" t="s">
        <v>26</v>
      </c>
      <c r="D13" s="55">
        <v>9</v>
      </c>
      <c r="E13" s="36" t="s">
        <v>95</v>
      </c>
      <c r="F13" s="39">
        <v>9.81</v>
      </c>
      <c r="G13" s="34"/>
      <c r="H13" s="2"/>
      <c r="I13" s="2"/>
      <c r="J13" s="2"/>
      <c r="K13" s="2"/>
      <c r="L13" s="2"/>
      <c r="M13" s="35"/>
      <c r="N13" s="3"/>
    </row>
    <row r="14" spans="1:14" s="11" customFormat="1" ht="13.5" thickBot="1">
      <c r="A14" s="45" t="s">
        <v>27</v>
      </c>
      <c r="B14" s="54">
        <v>3</v>
      </c>
      <c r="C14" s="46" t="s">
        <v>28</v>
      </c>
      <c r="D14" s="55">
        <v>1.2</v>
      </c>
      <c r="E14" s="49"/>
      <c r="F14" s="49"/>
      <c r="G14" s="34"/>
      <c r="H14" s="2"/>
      <c r="I14" s="2"/>
      <c r="J14" s="2"/>
      <c r="K14" s="2"/>
      <c r="L14" s="2"/>
      <c r="M14" s="35"/>
      <c r="N14" s="3"/>
    </row>
    <row r="15" spans="1:14" s="11" customFormat="1" ht="13.5" thickBot="1">
      <c r="A15" s="7" t="s">
        <v>29</v>
      </c>
      <c r="B15" s="5">
        <v>3</v>
      </c>
      <c r="C15" s="6" t="s">
        <v>30</v>
      </c>
      <c r="D15" s="4">
        <v>4</v>
      </c>
      <c r="E15" s="6" t="s">
        <v>31</v>
      </c>
      <c r="F15" s="5">
        <v>3</v>
      </c>
      <c r="G15" s="34"/>
      <c r="H15" s="2"/>
      <c r="I15" s="2"/>
      <c r="J15" s="2"/>
      <c r="K15" s="2"/>
      <c r="L15" s="2"/>
      <c r="M15" s="35"/>
      <c r="N15" s="3"/>
    </row>
    <row r="16" spans="1:14" s="11" customFormat="1" ht="13.5" thickBot="1">
      <c r="A16" s="56"/>
      <c r="B16" s="28"/>
      <c r="C16" s="28"/>
      <c r="D16" s="28"/>
      <c r="E16" s="28"/>
      <c r="F16" s="29"/>
      <c r="G16" s="20"/>
      <c r="H16" s="21"/>
      <c r="I16" s="21"/>
      <c r="J16" s="21"/>
      <c r="K16" s="21"/>
      <c r="L16" s="21"/>
      <c r="M16" s="22"/>
      <c r="N16" s="3"/>
    </row>
    <row r="17" spans="1:14" s="11" customFormat="1" ht="16.5" thickBot="1">
      <c r="A17" s="57"/>
      <c r="B17" s="58"/>
      <c r="C17" s="58"/>
      <c r="D17" s="58"/>
      <c r="E17" s="58"/>
      <c r="F17" s="59"/>
      <c r="G17" s="60" t="s">
        <v>32</v>
      </c>
      <c r="H17" s="61"/>
      <c r="I17" s="62"/>
      <c r="J17" s="61"/>
      <c r="K17" s="61"/>
      <c r="L17" s="61"/>
      <c r="M17" s="63"/>
      <c r="N17" s="2"/>
    </row>
    <row r="18" spans="1:26" s="11" customFormat="1" ht="12.75">
      <c r="A18" s="64" t="s">
        <v>33</v>
      </c>
      <c r="B18" s="4">
        <f>F9</f>
        <v>59</v>
      </c>
      <c r="C18" s="4">
        <f>B18+$F$12</f>
        <v>60</v>
      </c>
      <c r="D18" s="4">
        <f aca="true" t="shared" si="0" ref="D18:Z18">C18+$F$12</f>
        <v>61</v>
      </c>
      <c r="E18" s="4">
        <f t="shared" si="0"/>
        <v>62</v>
      </c>
      <c r="F18" s="4">
        <f t="shared" si="0"/>
        <v>63</v>
      </c>
      <c r="G18" s="4">
        <f t="shared" si="0"/>
        <v>64</v>
      </c>
      <c r="H18" s="4">
        <f t="shared" si="0"/>
        <v>65</v>
      </c>
      <c r="I18" s="4">
        <f t="shared" si="0"/>
        <v>66</v>
      </c>
      <c r="J18" s="4">
        <f t="shared" si="0"/>
        <v>67</v>
      </c>
      <c r="K18" s="4">
        <f t="shared" si="0"/>
        <v>68</v>
      </c>
      <c r="L18" s="4">
        <f t="shared" si="0"/>
        <v>69</v>
      </c>
      <c r="M18" s="15">
        <f t="shared" si="0"/>
        <v>70</v>
      </c>
      <c r="N18" s="2">
        <f t="shared" si="0"/>
        <v>71</v>
      </c>
      <c r="O18" s="2">
        <f t="shared" si="0"/>
        <v>72</v>
      </c>
      <c r="P18" s="2">
        <f t="shared" si="0"/>
        <v>73</v>
      </c>
      <c r="Q18" s="2">
        <f t="shared" si="0"/>
        <v>74</v>
      </c>
      <c r="R18" s="2">
        <f t="shared" si="0"/>
        <v>75</v>
      </c>
      <c r="S18" s="2">
        <f t="shared" si="0"/>
        <v>76</v>
      </c>
      <c r="T18" s="2">
        <f t="shared" si="0"/>
        <v>77</v>
      </c>
      <c r="U18" s="2">
        <f t="shared" si="0"/>
        <v>78</v>
      </c>
      <c r="V18" s="2">
        <f t="shared" si="0"/>
        <v>79</v>
      </c>
      <c r="W18" s="2">
        <f t="shared" si="0"/>
        <v>80</v>
      </c>
      <c r="X18" s="2">
        <f t="shared" si="0"/>
        <v>81</v>
      </c>
      <c r="Y18" s="2">
        <f t="shared" si="0"/>
        <v>82</v>
      </c>
      <c r="Z18" s="2">
        <f t="shared" si="0"/>
        <v>83</v>
      </c>
    </row>
    <row r="19" spans="1:26" s="11" customFormat="1" ht="12.75">
      <c r="A19" s="65" t="s">
        <v>96</v>
      </c>
      <c r="B19" s="2">
        <f aca="true" t="shared" si="1" ref="B19:Z19">RADIANS(B18)</f>
        <v>1.0297442586766545</v>
      </c>
      <c r="C19" s="2">
        <f t="shared" si="1"/>
        <v>1.0471975511965976</v>
      </c>
      <c r="D19" s="2">
        <f t="shared" si="1"/>
        <v>1.064650843716541</v>
      </c>
      <c r="E19" s="2">
        <f t="shared" si="1"/>
        <v>1.0821041362364843</v>
      </c>
      <c r="F19" s="2">
        <f t="shared" si="1"/>
        <v>1.0995574287564276</v>
      </c>
      <c r="G19" s="2">
        <f t="shared" si="1"/>
        <v>1.117010721276371</v>
      </c>
      <c r="H19" s="2">
        <f t="shared" si="1"/>
        <v>1.1344640137963142</v>
      </c>
      <c r="I19" s="2">
        <f t="shared" si="1"/>
        <v>1.1519173063162575</v>
      </c>
      <c r="J19" s="2">
        <f t="shared" si="1"/>
        <v>1.1693705988362009</v>
      </c>
      <c r="K19" s="2">
        <f t="shared" si="1"/>
        <v>1.1868238913561442</v>
      </c>
      <c r="L19" s="2">
        <f t="shared" si="1"/>
        <v>1.2042771838760873</v>
      </c>
      <c r="M19" s="2">
        <f t="shared" si="1"/>
        <v>1.2217304763960306</v>
      </c>
      <c r="N19" s="2">
        <f t="shared" si="1"/>
        <v>1.239183768915974</v>
      </c>
      <c r="O19" s="2">
        <f t="shared" si="1"/>
        <v>1.2566370614359172</v>
      </c>
      <c r="P19" s="2">
        <f t="shared" si="1"/>
        <v>1.2740903539558606</v>
      </c>
      <c r="Q19" s="2">
        <f t="shared" si="1"/>
        <v>1.2915436464758039</v>
      </c>
      <c r="R19" s="2">
        <f t="shared" si="1"/>
        <v>1.3089969389957472</v>
      </c>
      <c r="S19" s="2">
        <f t="shared" si="1"/>
        <v>1.3264502315156905</v>
      </c>
      <c r="T19" s="2">
        <f t="shared" si="1"/>
        <v>1.3439035240356338</v>
      </c>
      <c r="U19" s="2">
        <f t="shared" si="1"/>
        <v>1.361356816555577</v>
      </c>
      <c r="V19" s="2">
        <f t="shared" si="1"/>
        <v>1.3788101090755203</v>
      </c>
      <c r="W19" s="2">
        <f t="shared" si="1"/>
        <v>1.3962634015954636</v>
      </c>
      <c r="X19" s="2">
        <f t="shared" si="1"/>
        <v>1.413716694115407</v>
      </c>
      <c r="Y19" s="2">
        <f t="shared" si="1"/>
        <v>1.4311699866353502</v>
      </c>
      <c r="Z19" s="2">
        <f t="shared" si="1"/>
        <v>1.4486232791552935</v>
      </c>
    </row>
    <row r="20" spans="1:26" s="11" customFormat="1" ht="12.75">
      <c r="A20" s="65" t="s">
        <v>97</v>
      </c>
      <c r="B20" s="2">
        <f>B19-$B$19</f>
        <v>0</v>
      </c>
      <c r="C20" s="2">
        <f aca="true" t="shared" si="2" ref="C20:Z20">C19-$B$19</f>
        <v>0.017453292519943098</v>
      </c>
      <c r="D20" s="2">
        <f t="shared" si="2"/>
        <v>0.03490658503988642</v>
      </c>
      <c r="E20" s="2">
        <f t="shared" si="2"/>
        <v>0.05235987755982974</v>
      </c>
      <c r="F20" s="2">
        <f t="shared" si="2"/>
        <v>0.06981317007977306</v>
      </c>
      <c r="G20" s="2">
        <f t="shared" si="2"/>
        <v>0.08726646259971638</v>
      </c>
      <c r="H20" s="2">
        <f t="shared" si="2"/>
        <v>0.1047197551196597</v>
      </c>
      <c r="I20" s="2">
        <f t="shared" si="2"/>
        <v>0.12217304763960302</v>
      </c>
      <c r="J20" s="2">
        <f t="shared" si="2"/>
        <v>0.13962634015954634</v>
      </c>
      <c r="K20" s="2">
        <f t="shared" si="2"/>
        <v>0.15707963267948966</v>
      </c>
      <c r="L20" s="2">
        <f t="shared" si="2"/>
        <v>0.17453292519943275</v>
      </c>
      <c r="M20" s="2">
        <f t="shared" si="2"/>
        <v>0.19198621771937607</v>
      </c>
      <c r="N20" s="2">
        <f t="shared" si="2"/>
        <v>0.2094395102393194</v>
      </c>
      <c r="O20" s="2">
        <f t="shared" si="2"/>
        <v>0.2268928027592627</v>
      </c>
      <c r="P20" s="2">
        <f t="shared" si="2"/>
        <v>0.24434609527920603</v>
      </c>
      <c r="Q20" s="2">
        <f t="shared" si="2"/>
        <v>0.26179938779914935</v>
      </c>
      <c r="R20" s="2">
        <f t="shared" si="2"/>
        <v>0.27925268031909267</v>
      </c>
      <c r="S20" s="2">
        <f t="shared" si="2"/>
        <v>0.296705972839036</v>
      </c>
      <c r="T20" s="2">
        <f t="shared" si="2"/>
        <v>0.3141592653589793</v>
      </c>
      <c r="U20" s="2">
        <f t="shared" si="2"/>
        <v>0.3316125578789224</v>
      </c>
      <c r="V20" s="2">
        <f t="shared" si="2"/>
        <v>0.34906585039886573</v>
      </c>
      <c r="W20" s="2">
        <f t="shared" si="2"/>
        <v>0.36651914291880905</v>
      </c>
      <c r="X20" s="2">
        <f t="shared" si="2"/>
        <v>0.38397243543875237</v>
      </c>
      <c r="Y20" s="2">
        <f t="shared" si="2"/>
        <v>0.4014257279586957</v>
      </c>
      <c r="Z20" s="2">
        <f t="shared" si="2"/>
        <v>0.418879020478639</v>
      </c>
    </row>
    <row r="21" spans="1:256" s="11" customFormat="1" ht="12.75">
      <c r="A21" s="65" t="s">
        <v>91</v>
      </c>
      <c r="B21" s="13">
        <f>RADIANS(B18-$B$18)</f>
        <v>0</v>
      </c>
      <c r="C21" s="13">
        <f aca="true" t="shared" si="3" ref="C21:BN21">RADIANS(C18-$B$18)</f>
        <v>0.017453292519943295</v>
      </c>
      <c r="D21" s="13">
        <f t="shared" si="3"/>
        <v>0.03490658503988659</v>
      </c>
      <c r="E21" s="2">
        <f t="shared" si="3"/>
        <v>0.05235987755982989</v>
      </c>
      <c r="F21" s="2">
        <f t="shared" si="3"/>
        <v>0.06981317007977318</v>
      </c>
      <c r="G21" s="2">
        <f t="shared" si="3"/>
        <v>0.08726646259971647</v>
      </c>
      <c r="H21" s="2">
        <f t="shared" si="3"/>
        <v>0.10471975511965978</v>
      </c>
      <c r="I21" s="2">
        <f t="shared" si="3"/>
        <v>0.12217304763960307</v>
      </c>
      <c r="J21" s="2">
        <f t="shared" si="3"/>
        <v>0.13962634015954636</v>
      </c>
      <c r="K21" s="2">
        <f t="shared" si="3"/>
        <v>0.15707963267948966</v>
      </c>
      <c r="L21" s="2">
        <f t="shared" si="3"/>
        <v>0.17453292519943295</v>
      </c>
      <c r="M21" s="2">
        <f t="shared" si="3"/>
        <v>0.19198621771937624</v>
      </c>
      <c r="N21" s="2">
        <f t="shared" si="3"/>
        <v>0.20943951023931956</v>
      </c>
      <c r="O21" s="2">
        <f t="shared" si="3"/>
        <v>0.22689280275926285</v>
      </c>
      <c r="P21" s="2">
        <f t="shared" si="3"/>
        <v>0.24434609527920614</v>
      </c>
      <c r="Q21" s="2">
        <f t="shared" si="3"/>
        <v>0.2617993877991494</v>
      </c>
      <c r="R21" s="2">
        <f t="shared" si="3"/>
        <v>0.2792526803190927</v>
      </c>
      <c r="S21" s="2">
        <f t="shared" si="3"/>
        <v>0.29670597283903605</v>
      </c>
      <c r="T21" s="2">
        <f t="shared" si="3"/>
        <v>0.3141592653589793</v>
      </c>
      <c r="U21" s="2">
        <f t="shared" si="3"/>
        <v>0.33161255787892263</v>
      </c>
      <c r="V21" s="2">
        <f t="shared" si="3"/>
        <v>0.3490658503988659</v>
      </c>
      <c r="W21" s="2">
        <f t="shared" si="3"/>
        <v>0.3665191429188092</v>
      </c>
      <c r="X21" s="2">
        <f t="shared" si="3"/>
        <v>0.3839724354387525</v>
      </c>
      <c r="Y21" s="2">
        <f t="shared" si="3"/>
        <v>0.4014257279586958</v>
      </c>
      <c r="Z21" s="2">
        <f t="shared" si="3"/>
        <v>0.4188790204786391</v>
      </c>
      <c r="AA21" s="2">
        <f t="shared" si="3"/>
        <v>-1.0297442586766545</v>
      </c>
      <c r="AB21" s="2">
        <f t="shared" si="3"/>
        <v>-1.0297442586766545</v>
      </c>
      <c r="AC21" s="2">
        <f t="shared" si="3"/>
        <v>-1.0297442586766545</v>
      </c>
      <c r="AD21" s="2">
        <f t="shared" si="3"/>
        <v>-1.0297442586766545</v>
      </c>
      <c r="AE21" s="2">
        <f t="shared" si="3"/>
        <v>-1.0297442586766545</v>
      </c>
      <c r="AF21" s="2">
        <f t="shared" si="3"/>
        <v>-1.0297442586766545</v>
      </c>
      <c r="AG21" s="2">
        <f t="shared" si="3"/>
        <v>-1.0297442586766545</v>
      </c>
      <c r="AH21" s="2">
        <f t="shared" si="3"/>
        <v>-1.0297442586766545</v>
      </c>
      <c r="AI21" s="2">
        <f t="shared" si="3"/>
        <v>-1.0297442586766545</v>
      </c>
      <c r="AJ21" s="2">
        <f t="shared" si="3"/>
        <v>-1.0297442586766545</v>
      </c>
      <c r="AK21" s="2">
        <f t="shared" si="3"/>
        <v>-1.0297442586766545</v>
      </c>
      <c r="AL21" s="2">
        <f t="shared" si="3"/>
        <v>-1.0297442586766545</v>
      </c>
      <c r="AM21" s="2">
        <f t="shared" si="3"/>
        <v>-1.0297442586766545</v>
      </c>
      <c r="AN21" s="2">
        <f t="shared" si="3"/>
        <v>-1.0297442586766545</v>
      </c>
      <c r="AO21" s="2">
        <f t="shared" si="3"/>
        <v>-1.0297442586766545</v>
      </c>
      <c r="AP21" s="2">
        <f t="shared" si="3"/>
        <v>-1.0297442586766545</v>
      </c>
      <c r="AQ21" s="2">
        <f t="shared" si="3"/>
        <v>-1.0297442586766545</v>
      </c>
      <c r="AR21" s="2">
        <f t="shared" si="3"/>
        <v>-1.0297442586766545</v>
      </c>
      <c r="AS21" s="2">
        <f t="shared" si="3"/>
        <v>-1.0297442586766545</v>
      </c>
      <c r="AT21" s="2">
        <f t="shared" si="3"/>
        <v>-1.0297442586766545</v>
      </c>
      <c r="AU21" s="2">
        <f t="shared" si="3"/>
        <v>-1.0297442586766545</v>
      </c>
      <c r="AV21" s="2">
        <f t="shared" si="3"/>
        <v>-1.0297442586766545</v>
      </c>
      <c r="AW21" s="2">
        <f t="shared" si="3"/>
        <v>-1.0297442586766545</v>
      </c>
      <c r="AX21" s="2">
        <f t="shared" si="3"/>
        <v>-1.0297442586766545</v>
      </c>
      <c r="AY21" s="2">
        <f t="shared" si="3"/>
        <v>-1.0297442586766545</v>
      </c>
      <c r="AZ21" s="2">
        <f t="shared" si="3"/>
        <v>-1.0297442586766545</v>
      </c>
      <c r="BA21" s="2">
        <f t="shared" si="3"/>
        <v>-1.0297442586766545</v>
      </c>
      <c r="BB21" s="2">
        <f t="shared" si="3"/>
        <v>-1.0297442586766545</v>
      </c>
      <c r="BC21" s="2">
        <f t="shared" si="3"/>
        <v>-1.0297442586766545</v>
      </c>
      <c r="BD21" s="2">
        <f t="shared" si="3"/>
        <v>-1.0297442586766545</v>
      </c>
      <c r="BE21" s="2">
        <f t="shared" si="3"/>
        <v>-1.0297442586766545</v>
      </c>
      <c r="BF21" s="2">
        <f t="shared" si="3"/>
        <v>-1.0297442586766545</v>
      </c>
      <c r="BG21" s="2">
        <f t="shared" si="3"/>
        <v>-1.0297442586766545</v>
      </c>
      <c r="BH21" s="2">
        <f t="shared" si="3"/>
        <v>-1.0297442586766545</v>
      </c>
      <c r="BI21" s="2">
        <f t="shared" si="3"/>
        <v>-1.0297442586766545</v>
      </c>
      <c r="BJ21" s="2">
        <f t="shared" si="3"/>
        <v>-1.0297442586766545</v>
      </c>
      <c r="BK21" s="2">
        <f t="shared" si="3"/>
        <v>-1.0297442586766545</v>
      </c>
      <c r="BL21" s="2">
        <f t="shared" si="3"/>
        <v>-1.0297442586766545</v>
      </c>
      <c r="BM21" s="2">
        <f t="shared" si="3"/>
        <v>-1.0297442586766545</v>
      </c>
      <c r="BN21" s="2">
        <f t="shared" si="3"/>
        <v>-1.0297442586766545</v>
      </c>
      <c r="BO21" s="2">
        <f aca="true" t="shared" si="4" ref="BO21:DZ21">RADIANS(BO18-$B$18)</f>
        <v>-1.0297442586766545</v>
      </c>
      <c r="BP21" s="2">
        <f t="shared" si="4"/>
        <v>-1.0297442586766545</v>
      </c>
      <c r="BQ21" s="2">
        <f t="shared" si="4"/>
        <v>-1.0297442586766545</v>
      </c>
      <c r="BR21" s="2">
        <f t="shared" si="4"/>
        <v>-1.0297442586766545</v>
      </c>
      <c r="BS21" s="2">
        <f t="shared" si="4"/>
        <v>-1.0297442586766545</v>
      </c>
      <c r="BT21" s="2">
        <f t="shared" si="4"/>
        <v>-1.0297442586766545</v>
      </c>
      <c r="BU21" s="2">
        <f t="shared" si="4"/>
        <v>-1.0297442586766545</v>
      </c>
      <c r="BV21" s="2">
        <f t="shared" si="4"/>
        <v>-1.0297442586766545</v>
      </c>
      <c r="BW21" s="2">
        <f t="shared" si="4"/>
        <v>-1.0297442586766545</v>
      </c>
      <c r="BX21" s="2">
        <f t="shared" si="4"/>
        <v>-1.0297442586766545</v>
      </c>
      <c r="BY21" s="2">
        <f t="shared" si="4"/>
        <v>-1.0297442586766545</v>
      </c>
      <c r="BZ21" s="2">
        <f t="shared" si="4"/>
        <v>-1.0297442586766545</v>
      </c>
      <c r="CA21" s="2">
        <f t="shared" si="4"/>
        <v>-1.0297442586766545</v>
      </c>
      <c r="CB21" s="2">
        <f t="shared" si="4"/>
        <v>-1.0297442586766545</v>
      </c>
      <c r="CC21" s="2">
        <f t="shared" si="4"/>
        <v>-1.0297442586766545</v>
      </c>
      <c r="CD21" s="2">
        <f t="shared" si="4"/>
        <v>-1.0297442586766545</v>
      </c>
      <c r="CE21" s="2">
        <f t="shared" si="4"/>
        <v>-1.0297442586766545</v>
      </c>
      <c r="CF21" s="2">
        <f t="shared" si="4"/>
        <v>-1.0297442586766545</v>
      </c>
      <c r="CG21" s="2">
        <f t="shared" si="4"/>
        <v>-1.0297442586766545</v>
      </c>
      <c r="CH21" s="2">
        <f t="shared" si="4"/>
        <v>-1.0297442586766545</v>
      </c>
      <c r="CI21" s="2">
        <f t="shared" si="4"/>
        <v>-1.0297442586766545</v>
      </c>
      <c r="CJ21" s="2">
        <f t="shared" si="4"/>
        <v>-1.0297442586766545</v>
      </c>
      <c r="CK21" s="2">
        <f t="shared" si="4"/>
        <v>-1.0297442586766545</v>
      </c>
      <c r="CL21" s="2">
        <f t="shared" si="4"/>
        <v>-1.0297442586766545</v>
      </c>
      <c r="CM21" s="2">
        <f t="shared" si="4"/>
        <v>-1.0297442586766545</v>
      </c>
      <c r="CN21" s="2">
        <f t="shared" si="4"/>
        <v>-1.0297442586766545</v>
      </c>
      <c r="CO21" s="2">
        <f t="shared" si="4"/>
        <v>-1.0297442586766545</v>
      </c>
      <c r="CP21" s="2">
        <f t="shared" si="4"/>
        <v>-1.0297442586766545</v>
      </c>
      <c r="CQ21" s="2">
        <f t="shared" si="4"/>
        <v>-1.0297442586766545</v>
      </c>
      <c r="CR21" s="2">
        <f t="shared" si="4"/>
        <v>-1.0297442586766545</v>
      </c>
      <c r="CS21" s="2">
        <f t="shared" si="4"/>
        <v>-1.0297442586766545</v>
      </c>
      <c r="CT21" s="2">
        <f t="shared" si="4"/>
        <v>-1.0297442586766545</v>
      </c>
      <c r="CU21" s="2">
        <f t="shared" si="4"/>
        <v>-1.0297442586766545</v>
      </c>
      <c r="CV21" s="2">
        <f t="shared" si="4"/>
        <v>-1.0297442586766545</v>
      </c>
      <c r="CW21" s="2">
        <f t="shared" si="4"/>
        <v>-1.0297442586766545</v>
      </c>
      <c r="CX21" s="2">
        <f t="shared" si="4"/>
        <v>-1.0297442586766545</v>
      </c>
      <c r="CY21" s="2">
        <f t="shared" si="4"/>
        <v>-1.0297442586766545</v>
      </c>
      <c r="CZ21" s="2">
        <f t="shared" si="4"/>
        <v>-1.0297442586766545</v>
      </c>
      <c r="DA21" s="2">
        <f t="shared" si="4"/>
        <v>-1.0297442586766545</v>
      </c>
      <c r="DB21" s="2">
        <f t="shared" si="4"/>
        <v>-1.0297442586766545</v>
      </c>
      <c r="DC21" s="2">
        <f t="shared" si="4"/>
        <v>-1.0297442586766545</v>
      </c>
      <c r="DD21" s="2">
        <f t="shared" si="4"/>
        <v>-1.0297442586766545</v>
      </c>
      <c r="DE21" s="2">
        <f t="shared" si="4"/>
        <v>-1.0297442586766545</v>
      </c>
      <c r="DF21" s="2">
        <f t="shared" si="4"/>
        <v>-1.0297442586766545</v>
      </c>
      <c r="DG21" s="2">
        <f t="shared" si="4"/>
        <v>-1.0297442586766545</v>
      </c>
      <c r="DH21" s="2">
        <f t="shared" si="4"/>
        <v>-1.0297442586766545</v>
      </c>
      <c r="DI21" s="2">
        <f t="shared" si="4"/>
        <v>-1.0297442586766545</v>
      </c>
      <c r="DJ21" s="2">
        <f t="shared" si="4"/>
        <v>-1.0297442586766545</v>
      </c>
      <c r="DK21" s="2">
        <f t="shared" si="4"/>
        <v>-1.0297442586766545</v>
      </c>
      <c r="DL21" s="2">
        <f t="shared" si="4"/>
        <v>-1.0297442586766545</v>
      </c>
      <c r="DM21" s="2">
        <f t="shared" si="4"/>
        <v>-1.0297442586766545</v>
      </c>
      <c r="DN21" s="2">
        <f t="shared" si="4"/>
        <v>-1.0297442586766545</v>
      </c>
      <c r="DO21" s="2">
        <f t="shared" si="4"/>
        <v>-1.0297442586766545</v>
      </c>
      <c r="DP21" s="2">
        <f t="shared" si="4"/>
        <v>-1.0297442586766545</v>
      </c>
      <c r="DQ21" s="2">
        <f t="shared" si="4"/>
        <v>-1.0297442586766545</v>
      </c>
      <c r="DR21" s="2">
        <f t="shared" si="4"/>
        <v>-1.0297442586766545</v>
      </c>
      <c r="DS21" s="2">
        <f t="shared" si="4"/>
        <v>-1.0297442586766545</v>
      </c>
      <c r="DT21" s="2">
        <f t="shared" si="4"/>
        <v>-1.0297442586766545</v>
      </c>
      <c r="DU21" s="2">
        <f t="shared" si="4"/>
        <v>-1.0297442586766545</v>
      </c>
      <c r="DV21" s="2">
        <f t="shared" si="4"/>
        <v>-1.0297442586766545</v>
      </c>
      <c r="DW21" s="2">
        <f t="shared" si="4"/>
        <v>-1.0297442586766545</v>
      </c>
      <c r="DX21" s="2">
        <f t="shared" si="4"/>
        <v>-1.0297442586766545</v>
      </c>
      <c r="DY21" s="2">
        <f t="shared" si="4"/>
        <v>-1.0297442586766545</v>
      </c>
      <c r="DZ21" s="2">
        <f t="shared" si="4"/>
        <v>-1.0297442586766545</v>
      </c>
      <c r="EA21" s="2">
        <f aca="true" t="shared" si="5" ref="EA21:GL21">RADIANS(EA18-$B$18)</f>
        <v>-1.0297442586766545</v>
      </c>
      <c r="EB21" s="2">
        <f t="shared" si="5"/>
        <v>-1.0297442586766545</v>
      </c>
      <c r="EC21" s="2">
        <f t="shared" si="5"/>
        <v>-1.0297442586766545</v>
      </c>
      <c r="ED21" s="2">
        <f t="shared" si="5"/>
        <v>-1.0297442586766545</v>
      </c>
      <c r="EE21" s="2">
        <f t="shared" si="5"/>
        <v>-1.0297442586766545</v>
      </c>
      <c r="EF21" s="2">
        <f t="shared" si="5"/>
        <v>-1.0297442586766545</v>
      </c>
      <c r="EG21" s="2">
        <f t="shared" si="5"/>
        <v>-1.0297442586766545</v>
      </c>
      <c r="EH21" s="2">
        <f t="shared" si="5"/>
        <v>-1.0297442586766545</v>
      </c>
      <c r="EI21" s="2">
        <f t="shared" si="5"/>
        <v>-1.0297442586766545</v>
      </c>
      <c r="EJ21" s="2">
        <f t="shared" si="5"/>
        <v>-1.0297442586766545</v>
      </c>
      <c r="EK21" s="2">
        <f t="shared" si="5"/>
        <v>-1.0297442586766545</v>
      </c>
      <c r="EL21" s="2">
        <f t="shared" si="5"/>
        <v>-1.0297442586766545</v>
      </c>
      <c r="EM21" s="2">
        <f t="shared" si="5"/>
        <v>-1.0297442586766545</v>
      </c>
      <c r="EN21" s="2">
        <f t="shared" si="5"/>
        <v>-1.0297442586766545</v>
      </c>
      <c r="EO21" s="2">
        <f t="shared" si="5"/>
        <v>-1.0297442586766545</v>
      </c>
      <c r="EP21" s="2">
        <f t="shared" si="5"/>
        <v>-1.0297442586766545</v>
      </c>
      <c r="EQ21" s="2">
        <f t="shared" si="5"/>
        <v>-1.0297442586766545</v>
      </c>
      <c r="ER21" s="2">
        <f t="shared" si="5"/>
        <v>-1.0297442586766545</v>
      </c>
      <c r="ES21" s="2">
        <f t="shared" si="5"/>
        <v>-1.0297442586766545</v>
      </c>
      <c r="ET21" s="2">
        <f t="shared" si="5"/>
        <v>-1.0297442586766545</v>
      </c>
      <c r="EU21" s="2">
        <f t="shared" si="5"/>
        <v>-1.0297442586766545</v>
      </c>
      <c r="EV21" s="2">
        <f t="shared" si="5"/>
        <v>-1.0297442586766545</v>
      </c>
      <c r="EW21" s="2">
        <f t="shared" si="5"/>
        <v>-1.0297442586766545</v>
      </c>
      <c r="EX21" s="2">
        <f t="shared" si="5"/>
        <v>-1.0297442586766545</v>
      </c>
      <c r="EY21" s="2">
        <f t="shared" si="5"/>
        <v>-1.0297442586766545</v>
      </c>
      <c r="EZ21" s="2">
        <f t="shared" si="5"/>
        <v>-1.0297442586766545</v>
      </c>
      <c r="FA21" s="2">
        <f t="shared" si="5"/>
        <v>-1.0297442586766545</v>
      </c>
      <c r="FB21" s="2">
        <f t="shared" si="5"/>
        <v>-1.0297442586766545</v>
      </c>
      <c r="FC21" s="2">
        <f t="shared" si="5"/>
        <v>-1.0297442586766545</v>
      </c>
      <c r="FD21" s="2">
        <f t="shared" si="5"/>
        <v>-1.0297442586766545</v>
      </c>
      <c r="FE21" s="2">
        <f t="shared" si="5"/>
        <v>-1.0297442586766545</v>
      </c>
      <c r="FF21" s="2">
        <f t="shared" si="5"/>
        <v>-1.0297442586766545</v>
      </c>
      <c r="FG21" s="2">
        <f t="shared" si="5"/>
        <v>-1.0297442586766545</v>
      </c>
      <c r="FH21" s="2">
        <f t="shared" si="5"/>
        <v>-1.0297442586766545</v>
      </c>
      <c r="FI21" s="2">
        <f t="shared" si="5"/>
        <v>-1.0297442586766545</v>
      </c>
      <c r="FJ21" s="2">
        <f t="shared" si="5"/>
        <v>-1.0297442586766545</v>
      </c>
      <c r="FK21" s="2">
        <f t="shared" si="5"/>
        <v>-1.0297442586766545</v>
      </c>
      <c r="FL21" s="2">
        <f t="shared" si="5"/>
        <v>-1.0297442586766545</v>
      </c>
      <c r="FM21" s="2">
        <f t="shared" si="5"/>
        <v>-1.0297442586766545</v>
      </c>
      <c r="FN21" s="2">
        <f t="shared" si="5"/>
        <v>-1.0297442586766545</v>
      </c>
      <c r="FO21" s="2">
        <f t="shared" si="5"/>
        <v>-1.0297442586766545</v>
      </c>
      <c r="FP21" s="2">
        <f t="shared" si="5"/>
        <v>-1.0297442586766545</v>
      </c>
      <c r="FQ21" s="2">
        <f t="shared" si="5"/>
        <v>-1.0297442586766545</v>
      </c>
      <c r="FR21" s="2">
        <f t="shared" si="5"/>
        <v>-1.0297442586766545</v>
      </c>
      <c r="FS21" s="2">
        <f t="shared" si="5"/>
        <v>-1.0297442586766545</v>
      </c>
      <c r="FT21" s="2">
        <f t="shared" si="5"/>
        <v>-1.0297442586766545</v>
      </c>
      <c r="FU21" s="2">
        <f t="shared" si="5"/>
        <v>-1.0297442586766545</v>
      </c>
      <c r="FV21" s="2">
        <f t="shared" si="5"/>
        <v>-1.0297442586766545</v>
      </c>
      <c r="FW21" s="2">
        <f t="shared" si="5"/>
        <v>-1.0297442586766545</v>
      </c>
      <c r="FX21" s="2">
        <f t="shared" si="5"/>
        <v>-1.0297442586766545</v>
      </c>
      <c r="FY21" s="2">
        <f t="shared" si="5"/>
        <v>-1.0297442586766545</v>
      </c>
      <c r="FZ21" s="2">
        <f t="shared" si="5"/>
        <v>-1.0297442586766545</v>
      </c>
      <c r="GA21" s="2">
        <f t="shared" si="5"/>
        <v>-1.0297442586766545</v>
      </c>
      <c r="GB21" s="2">
        <f t="shared" si="5"/>
        <v>-1.0297442586766545</v>
      </c>
      <c r="GC21" s="2">
        <f t="shared" si="5"/>
        <v>-1.0297442586766545</v>
      </c>
      <c r="GD21" s="2">
        <f t="shared" si="5"/>
        <v>-1.0297442586766545</v>
      </c>
      <c r="GE21" s="2">
        <f t="shared" si="5"/>
        <v>-1.0297442586766545</v>
      </c>
      <c r="GF21" s="2">
        <f t="shared" si="5"/>
        <v>-1.0297442586766545</v>
      </c>
      <c r="GG21" s="2">
        <f t="shared" si="5"/>
        <v>-1.0297442586766545</v>
      </c>
      <c r="GH21" s="2">
        <f t="shared" si="5"/>
        <v>-1.0297442586766545</v>
      </c>
      <c r="GI21" s="2">
        <f t="shared" si="5"/>
        <v>-1.0297442586766545</v>
      </c>
      <c r="GJ21" s="2">
        <f t="shared" si="5"/>
        <v>-1.0297442586766545</v>
      </c>
      <c r="GK21" s="2">
        <f t="shared" si="5"/>
        <v>-1.0297442586766545</v>
      </c>
      <c r="GL21" s="2">
        <f t="shared" si="5"/>
        <v>-1.0297442586766545</v>
      </c>
      <c r="GM21" s="2">
        <f aca="true" t="shared" si="6" ref="GM21:IV21">RADIANS(GM18-$B$18)</f>
        <v>-1.0297442586766545</v>
      </c>
      <c r="GN21" s="2">
        <f t="shared" si="6"/>
        <v>-1.0297442586766545</v>
      </c>
      <c r="GO21" s="2">
        <f t="shared" si="6"/>
        <v>-1.0297442586766545</v>
      </c>
      <c r="GP21" s="2">
        <f t="shared" si="6"/>
        <v>-1.0297442586766545</v>
      </c>
      <c r="GQ21" s="2">
        <f t="shared" si="6"/>
        <v>-1.0297442586766545</v>
      </c>
      <c r="GR21" s="2">
        <f t="shared" si="6"/>
        <v>-1.0297442586766545</v>
      </c>
      <c r="GS21" s="2">
        <f t="shared" si="6"/>
        <v>-1.0297442586766545</v>
      </c>
      <c r="GT21" s="2">
        <f t="shared" si="6"/>
        <v>-1.0297442586766545</v>
      </c>
      <c r="GU21" s="2">
        <f t="shared" si="6"/>
        <v>-1.0297442586766545</v>
      </c>
      <c r="GV21" s="2">
        <f t="shared" si="6"/>
        <v>-1.0297442586766545</v>
      </c>
      <c r="GW21" s="2">
        <f t="shared" si="6"/>
        <v>-1.0297442586766545</v>
      </c>
      <c r="GX21" s="2">
        <f t="shared" si="6"/>
        <v>-1.0297442586766545</v>
      </c>
      <c r="GY21" s="2">
        <f t="shared" si="6"/>
        <v>-1.0297442586766545</v>
      </c>
      <c r="GZ21" s="2">
        <f t="shared" si="6"/>
        <v>-1.0297442586766545</v>
      </c>
      <c r="HA21" s="2">
        <f t="shared" si="6"/>
        <v>-1.0297442586766545</v>
      </c>
      <c r="HB21" s="2">
        <f t="shared" si="6"/>
        <v>-1.0297442586766545</v>
      </c>
      <c r="HC21" s="2">
        <f t="shared" si="6"/>
        <v>-1.0297442586766545</v>
      </c>
      <c r="HD21" s="2">
        <f t="shared" si="6"/>
        <v>-1.0297442586766545</v>
      </c>
      <c r="HE21" s="2">
        <f t="shared" si="6"/>
        <v>-1.0297442586766545</v>
      </c>
      <c r="HF21" s="2">
        <f t="shared" si="6"/>
        <v>-1.0297442586766545</v>
      </c>
      <c r="HG21" s="2">
        <f t="shared" si="6"/>
        <v>-1.0297442586766545</v>
      </c>
      <c r="HH21" s="2">
        <f t="shared" si="6"/>
        <v>-1.0297442586766545</v>
      </c>
      <c r="HI21" s="2">
        <f t="shared" si="6"/>
        <v>-1.0297442586766545</v>
      </c>
      <c r="HJ21" s="2">
        <f t="shared" si="6"/>
        <v>-1.0297442586766545</v>
      </c>
      <c r="HK21" s="2">
        <f t="shared" si="6"/>
        <v>-1.0297442586766545</v>
      </c>
      <c r="HL21" s="2">
        <f t="shared" si="6"/>
        <v>-1.0297442586766545</v>
      </c>
      <c r="HM21" s="2">
        <f t="shared" si="6"/>
        <v>-1.0297442586766545</v>
      </c>
      <c r="HN21" s="2">
        <f t="shared" si="6"/>
        <v>-1.0297442586766545</v>
      </c>
      <c r="HO21" s="2">
        <f t="shared" si="6"/>
        <v>-1.0297442586766545</v>
      </c>
      <c r="HP21" s="2">
        <f t="shared" si="6"/>
        <v>-1.0297442586766545</v>
      </c>
      <c r="HQ21" s="2">
        <f t="shared" si="6"/>
        <v>-1.0297442586766545</v>
      </c>
      <c r="HR21" s="2">
        <f t="shared" si="6"/>
        <v>-1.0297442586766545</v>
      </c>
      <c r="HS21" s="2">
        <f t="shared" si="6"/>
        <v>-1.0297442586766545</v>
      </c>
      <c r="HT21" s="2">
        <f t="shared" si="6"/>
        <v>-1.0297442586766545</v>
      </c>
      <c r="HU21" s="2">
        <f t="shared" si="6"/>
        <v>-1.0297442586766545</v>
      </c>
      <c r="HV21" s="2">
        <f t="shared" si="6"/>
        <v>-1.0297442586766545</v>
      </c>
      <c r="HW21" s="2">
        <f t="shared" si="6"/>
        <v>-1.0297442586766545</v>
      </c>
      <c r="HX21" s="2">
        <f t="shared" si="6"/>
        <v>-1.0297442586766545</v>
      </c>
      <c r="HY21" s="2">
        <f t="shared" si="6"/>
        <v>-1.0297442586766545</v>
      </c>
      <c r="HZ21" s="2">
        <f t="shared" si="6"/>
        <v>-1.0297442586766545</v>
      </c>
      <c r="IA21" s="2">
        <f t="shared" si="6"/>
        <v>-1.0297442586766545</v>
      </c>
      <c r="IB21" s="2">
        <f t="shared" si="6"/>
        <v>-1.0297442586766545</v>
      </c>
      <c r="IC21" s="2">
        <f t="shared" si="6"/>
        <v>-1.0297442586766545</v>
      </c>
      <c r="ID21" s="2">
        <f t="shared" si="6"/>
        <v>-1.0297442586766545</v>
      </c>
      <c r="IE21" s="2">
        <f t="shared" si="6"/>
        <v>-1.0297442586766545</v>
      </c>
      <c r="IF21" s="2">
        <f t="shared" si="6"/>
        <v>-1.0297442586766545</v>
      </c>
      <c r="IG21" s="2">
        <f t="shared" si="6"/>
        <v>-1.0297442586766545</v>
      </c>
      <c r="IH21" s="2">
        <f t="shared" si="6"/>
        <v>-1.0297442586766545</v>
      </c>
      <c r="II21" s="2">
        <f t="shared" si="6"/>
        <v>-1.0297442586766545</v>
      </c>
      <c r="IJ21" s="2">
        <f t="shared" si="6"/>
        <v>-1.0297442586766545</v>
      </c>
      <c r="IK21" s="2">
        <f t="shared" si="6"/>
        <v>-1.0297442586766545</v>
      </c>
      <c r="IL21" s="2">
        <f t="shared" si="6"/>
        <v>-1.0297442586766545</v>
      </c>
      <c r="IM21" s="2">
        <f t="shared" si="6"/>
        <v>-1.0297442586766545</v>
      </c>
      <c r="IN21" s="2">
        <f t="shared" si="6"/>
        <v>-1.0297442586766545</v>
      </c>
      <c r="IO21" s="2">
        <f t="shared" si="6"/>
        <v>-1.0297442586766545</v>
      </c>
      <c r="IP21" s="2">
        <f t="shared" si="6"/>
        <v>-1.0297442586766545</v>
      </c>
      <c r="IQ21" s="2">
        <f t="shared" si="6"/>
        <v>-1.0297442586766545</v>
      </c>
      <c r="IR21" s="2">
        <f t="shared" si="6"/>
        <v>-1.0297442586766545</v>
      </c>
      <c r="IS21" s="2">
        <f t="shared" si="6"/>
        <v>-1.0297442586766545</v>
      </c>
      <c r="IT21" s="2">
        <f t="shared" si="6"/>
        <v>-1.0297442586766545</v>
      </c>
      <c r="IU21" s="2">
        <f t="shared" si="6"/>
        <v>-1.0297442586766545</v>
      </c>
      <c r="IV21" s="2">
        <f t="shared" si="6"/>
        <v>-1.0297442586766545</v>
      </c>
    </row>
    <row r="22" spans="1:26" s="11" customFormat="1" ht="12.75">
      <c r="A22" s="65" t="s">
        <v>92</v>
      </c>
      <c r="B22" s="2">
        <f aca="true" t="shared" si="7" ref="B22:Z22">COS(B21)</f>
        <v>1</v>
      </c>
      <c r="C22" s="2">
        <f t="shared" si="7"/>
        <v>0.9998476951563913</v>
      </c>
      <c r="D22" s="2">
        <f t="shared" si="7"/>
        <v>0.9993908270190958</v>
      </c>
      <c r="E22" s="2">
        <f t="shared" si="7"/>
        <v>0.9986295347545738</v>
      </c>
      <c r="F22" s="2">
        <f t="shared" si="7"/>
        <v>0.9975640502598242</v>
      </c>
      <c r="G22" s="2">
        <f t="shared" si="7"/>
        <v>0.9961946980917455</v>
      </c>
      <c r="H22" s="2">
        <f t="shared" si="7"/>
        <v>0.9945218953682733</v>
      </c>
      <c r="I22" s="2">
        <f t="shared" si="7"/>
        <v>0.992546151641322</v>
      </c>
      <c r="J22" s="2">
        <f t="shared" si="7"/>
        <v>0.9902680687415704</v>
      </c>
      <c r="K22" s="2">
        <f t="shared" si="7"/>
        <v>0.9876883405951378</v>
      </c>
      <c r="L22" s="2">
        <f t="shared" si="7"/>
        <v>0.984807753012208</v>
      </c>
      <c r="M22" s="35">
        <f t="shared" si="7"/>
        <v>0.981627183447664</v>
      </c>
      <c r="N22" s="11">
        <f t="shared" si="7"/>
        <v>0.9781476007338057</v>
      </c>
      <c r="O22" s="11">
        <f t="shared" si="7"/>
        <v>0.9743700647852352</v>
      </c>
      <c r="P22" s="11">
        <f t="shared" si="7"/>
        <v>0.9702957262759965</v>
      </c>
      <c r="Q22" s="11">
        <f t="shared" si="7"/>
        <v>0.9659258262890683</v>
      </c>
      <c r="R22" s="11">
        <f t="shared" si="7"/>
        <v>0.9612616959383189</v>
      </c>
      <c r="S22" s="11">
        <f t="shared" si="7"/>
        <v>0.9563047559630354</v>
      </c>
      <c r="T22" s="11">
        <f t="shared" si="7"/>
        <v>0.9510565162951535</v>
      </c>
      <c r="U22" s="11">
        <f t="shared" si="7"/>
        <v>0.9455185755993168</v>
      </c>
      <c r="V22" s="11">
        <f t="shared" si="7"/>
        <v>0.9396926207859084</v>
      </c>
      <c r="W22" s="11">
        <f t="shared" si="7"/>
        <v>0.9335804264972017</v>
      </c>
      <c r="X22" s="11">
        <f t="shared" si="7"/>
        <v>0.9271838545667874</v>
      </c>
      <c r="Y22" s="11">
        <f t="shared" si="7"/>
        <v>0.9205048534524404</v>
      </c>
      <c r="Z22" s="11">
        <f t="shared" si="7"/>
        <v>0.9135454576426009</v>
      </c>
    </row>
    <row r="23" spans="1:26" s="11" customFormat="1" ht="13.5" thickBot="1">
      <c r="A23" s="66" t="s">
        <v>93</v>
      </c>
      <c r="B23" s="21">
        <f>SIN(B21)</f>
        <v>0</v>
      </c>
      <c r="C23" s="21">
        <f aca="true" t="shared" si="8" ref="C23:Z23">SIN(C21)</f>
        <v>0.01745240643728351</v>
      </c>
      <c r="D23" s="21">
        <f t="shared" si="8"/>
        <v>0.03489949670250097</v>
      </c>
      <c r="E23" s="21">
        <f t="shared" si="8"/>
        <v>0.052335956242943835</v>
      </c>
      <c r="F23" s="21">
        <f t="shared" si="8"/>
        <v>0.0697564737441253</v>
      </c>
      <c r="G23" s="21">
        <f t="shared" si="8"/>
        <v>0.08715574274765817</v>
      </c>
      <c r="H23" s="21">
        <f t="shared" si="8"/>
        <v>0.10452846326765347</v>
      </c>
      <c r="I23" s="21">
        <f t="shared" si="8"/>
        <v>0.12186934340514748</v>
      </c>
      <c r="J23" s="21">
        <f t="shared" si="8"/>
        <v>0.13917310096006544</v>
      </c>
      <c r="K23" s="21">
        <f t="shared" si="8"/>
        <v>0.15643446504023087</v>
      </c>
      <c r="L23" s="21">
        <f t="shared" si="8"/>
        <v>0.17364817766693033</v>
      </c>
      <c r="M23" s="22">
        <f t="shared" si="8"/>
        <v>0.1908089953765448</v>
      </c>
      <c r="N23" s="11">
        <f t="shared" si="8"/>
        <v>0.20791169081775934</v>
      </c>
      <c r="O23" s="11">
        <f t="shared" si="8"/>
        <v>0.224951054343865</v>
      </c>
      <c r="P23" s="11">
        <f t="shared" si="8"/>
        <v>0.24192189559966773</v>
      </c>
      <c r="Q23" s="11">
        <f t="shared" si="8"/>
        <v>0.25881904510252074</v>
      </c>
      <c r="R23" s="11">
        <f t="shared" si="8"/>
        <v>0.27563735581699916</v>
      </c>
      <c r="S23" s="11">
        <f t="shared" si="8"/>
        <v>0.29237170472273677</v>
      </c>
      <c r="T23" s="11">
        <f t="shared" si="8"/>
        <v>0.3090169943749474</v>
      </c>
      <c r="U23" s="11">
        <f t="shared" si="8"/>
        <v>0.3255681544571567</v>
      </c>
      <c r="V23" s="11">
        <f t="shared" si="8"/>
        <v>0.3420201433256687</v>
      </c>
      <c r="W23" s="11">
        <f t="shared" si="8"/>
        <v>0.35836794954530027</v>
      </c>
      <c r="X23" s="11">
        <f t="shared" si="8"/>
        <v>0.374606593415912</v>
      </c>
      <c r="Y23" s="11">
        <f t="shared" si="8"/>
        <v>0.39073112848927377</v>
      </c>
      <c r="Z23" s="11">
        <f t="shared" si="8"/>
        <v>0.4067366430758002</v>
      </c>
    </row>
    <row r="24" spans="1:13" s="11" customFormat="1" ht="16.5" thickBot="1">
      <c r="A24" s="67"/>
      <c r="B24" s="28"/>
      <c r="C24" s="28"/>
      <c r="D24" s="28"/>
      <c r="E24" s="28"/>
      <c r="F24" s="68"/>
      <c r="G24" s="68" t="s">
        <v>34</v>
      </c>
      <c r="H24" s="28"/>
      <c r="I24" s="28"/>
      <c r="J24" s="28"/>
      <c r="K24" s="28"/>
      <c r="L24" s="28"/>
      <c r="M24" s="29"/>
    </row>
    <row r="25" spans="1:26" s="11" customFormat="1" ht="12.75">
      <c r="A25" s="64" t="s">
        <v>35</v>
      </c>
      <c r="B25" s="4">
        <f>$B$9*B22-$D$9*B23</f>
        <v>4.120304599280433</v>
      </c>
      <c r="C25" s="4">
        <f aca="true" t="shared" si="9" ref="C25:Z25">$B$9*C22-$D$9*C23</f>
        <v>4</v>
      </c>
      <c r="D25" s="4">
        <f t="shared" si="9"/>
        <v>3.8784769619706956</v>
      </c>
      <c r="E25" s="4">
        <f t="shared" si="9"/>
        <v>3.755772502287126</v>
      </c>
      <c r="F25" s="4">
        <f t="shared" si="9"/>
        <v>3.631923997916374</v>
      </c>
      <c r="G25" s="4">
        <f t="shared" si="9"/>
        <v>3.5069691743126192</v>
      </c>
      <c r="H25" s="4">
        <f t="shared" si="9"/>
        <v>3.3809460939255946</v>
      </c>
      <c r="I25" s="4">
        <f t="shared" si="9"/>
        <v>3.2538931446064012</v>
      </c>
      <c r="J25" s="4">
        <f t="shared" si="9"/>
        <v>3.1258490279141897</v>
      </c>
      <c r="K25" s="4">
        <f t="shared" si="9"/>
        <v>2.9968527473272957</v>
      </c>
      <c r="L25" s="4">
        <f t="shared" si="9"/>
        <v>2.8669435963624013</v>
      </c>
      <c r="M25" s="15">
        <f t="shared" si="9"/>
        <v>2.7361611466053497</v>
      </c>
      <c r="N25" s="11">
        <f t="shared" si="9"/>
        <v>2.6045452356572527</v>
      </c>
      <c r="O25" s="11">
        <f t="shared" si="9"/>
        <v>2.472135954999579</v>
      </c>
      <c r="P25" s="11">
        <f t="shared" si="9"/>
        <v>2.3389736377818933</v>
      </c>
      <c r="Q25" s="11">
        <f t="shared" si="9"/>
        <v>2.2050988465359938</v>
      </c>
      <c r="R25" s="11">
        <f t="shared" si="9"/>
        <v>2.070552360820166</v>
      </c>
      <c r="S25" s="11">
        <f t="shared" si="9"/>
        <v>1.9353751647973407</v>
      </c>
      <c r="T25" s="11">
        <f t="shared" si="9"/>
        <v>1.7996084347509198</v>
      </c>
      <c r="U25" s="11">
        <f t="shared" si="9"/>
        <v>1.6632935265420743</v>
      </c>
      <c r="V25" s="11">
        <f t="shared" si="9"/>
        <v>1.5264719630123582</v>
      </c>
      <c r="W25" s="11">
        <f t="shared" si="9"/>
        <v>1.3891854213354424</v>
      </c>
      <c r="X25" s="11">
        <f t="shared" si="9"/>
        <v>1.2514757203218467</v>
      </c>
      <c r="Y25" s="11">
        <f t="shared" si="9"/>
        <v>1.1133848076805233</v>
      </c>
      <c r="Z25" s="11">
        <f t="shared" si="9"/>
        <v>0.974954747241179</v>
      </c>
    </row>
    <row r="26" spans="1:26" s="11" customFormat="1" ht="12.75">
      <c r="A26" s="65" t="s">
        <v>36</v>
      </c>
      <c r="B26" s="2">
        <f>$B$9*B23+$D$9*B22</f>
        <v>6.857338405616899</v>
      </c>
      <c r="C26" s="2">
        <f aca="true" t="shared" si="10" ref="C26:Z26">$B$9*C23+$D$9*C22</f>
        <v>6.92820323027551</v>
      </c>
      <c r="D26" s="2">
        <f t="shared" si="10"/>
        <v>6.996957657115167</v>
      </c>
      <c r="E26" s="2">
        <f t="shared" si="10"/>
        <v>7.063580742871415</v>
      </c>
      <c r="F26" s="2">
        <f t="shared" si="10"/>
        <v>7.128052193506943</v>
      </c>
      <c r="G26" s="2">
        <f t="shared" si="10"/>
        <v>7.190352370393336</v>
      </c>
      <c r="H26" s="2">
        <f t="shared" si="10"/>
        <v>7.2504622962932</v>
      </c>
      <c r="I26" s="2">
        <f t="shared" si="10"/>
        <v>7.308363661140807</v>
      </c>
      <c r="J26" s="2">
        <f t="shared" si="10"/>
        <v>7.364038827619523</v>
      </c>
      <c r="K26" s="2">
        <f t="shared" si="10"/>
        <v>7.417470836534299</v>
      </c>
      <c r="L26" s="2">
        <f t="shared" si="10"/>
        <v>7.468643411977614</v>
      </c>
      <c r="M26" s="35">
        <f t="shared" si="10"/>
        <v>7.517540966287267</v>
      </c>
      <c r="N26" s="11">
        <f t="shared" si="10"/>
        <v>7.564148604794535</v>
      </c>
      <c r="O26" s="11">
        <f t="shared" si="10"/>
        <v>7.608452130361228</v>
      </c>
      <c r="P26" s="11">
        <f t="shared" si="10"/>
        <v>7.6504380477042835</v>
      </c>
      <c r="Q26" s="11">
        <f t="shared" si="10"/>
        <v>7.690093567506551</v>
      </c>
      <c r="R26" s="11">
        <f t="shared" si="10"/>
        <v>7.727406610312547</v>
      </c>
      <c r="S26" s="11">
        <f t="shared" si="10"/>
        <v>7.762365810207972</v>
      </c>
      <c r="T26" s="11">
        <f t="shared" si="10"/>
        <v>7.794960518281882</v>
      </c>
      <c r="U26" s="11">
        <f t="shared" si="10"/>
        <v>7.8251808058704455</v>
      </c>
      <c r="V26" s="11">
        <f t="shared" si="10"/>
        <v>7.853017467581312</v>
      </c>
      <c r="W26" s="11">
        <f t="shared" si="10"/>
        <v>7.878462024097664</v>
      </c>
      <c r="X26" s="11">
        <f t="shared" si="10"/>
        <v>7.901506724761102</v>
      </c>
      <c r="Y26" s="11">
        <f t="shared" si="10"/>
        <v>7.922144549932564</v>
      </c>
      <c r="Z26" s="11">
        <f t="shared" si="10"/>
        <v>7.940369213130576</v>
      </c>
    </row>
    <row r="27" spans="1:26" s="11" customFormat="1" ht="12.75">
      <c r="A27" s="65" t="s">
        <v>37</v>
      </c>
      <c r="B27" s="2">
        <f>-$F$10*B26</f>
        <v>-6.857338405616899</v>
      </c>
      <c r="C27" s="2">
        <f aca="true" t="shared" si="11" ref="C27:Z27">-$F$10*C26</f>
        <v>-6.92820323027551</v>
      </c>
      <c r="D27" s="2">
        <f t="shared" si="11"/>
        <v>-6.996957657115167</v>
      </c>
      <c r="E27" s="2">
        <f t="shared" si="11"/>
        <v>-7.063580742871415</v>
      </c>
      <c r="F27" s="2">
        <f t="shared" si="11"/>
        <v>-7.128052193506943</v>
      </c>
      <c r="G27" s="2">
        <f t="shared" si="11"/>
        <v>-7.190352370393336</v>
      </c>
      <c r="H27" s="2">
        <f t="shared" si="11"/>
        <v>-7.2504622962932</v>
      </c>
      <c r="I27" s="2">
        <f t="shared" si="11"/>
        <v>-7.308363661140807</v>
      </c>
      <c r="J27" s="2">
        <f t="shared" si="11"/>
        <v>-7.364038827619523</v>
      </c>
      <c r="K27" s="2">
        <f t="shared" si="11"/>
        <v>-7.417470836534299</v>
      </c>
      <c r="L27" s="2">
        <f t="shared" si="11"/>
        <v>-7.468643411977614</v>
      </c>
      <c r="M27" s="35">
        <f t="shared" si="11"/>
        <v>-7.517540966287267</v>
      </c>
      <c r="N27" s="11">
        <f t="shared" si="11"/>
        <v>-7.564148604794535</v>
      </c>
      <c r="O27" s="11">
        <f t="shared" si="11"/>
        <v>-7.608452130361228</v>
      </c>
      <c r="P27" s="11">
        <f t="shared" si="11"/>
        <v>-7.6504380477042835</v>
      </c>
      <c r="Q27" s="11">
        <f t="shared" si="11"/>
        <v>-7.690093567506551</v>
      </c>
      <c r="R27" s="11">
        <f t="shared" si="11"/>
        <v>-7.727406610312547</v>
      </c>
      <c r="S27" s="11">
        <f t="shared" si="11"/>
        <v>-7.762365810207972</v>
      </c>
      <c r="T27" s="11">
        <f t="shared" si="11"/>
        <v>-7.794960518281882</v>
      </c>
      <c r="U27" s="11">
        <f t="shared" si="11"/>
        <v>-7.8251808058704455</v>
      </c>
      <c r="V27" s="11">
        <f t="shared" si="11"/>
        <v>-7.853017467581312</v>
      </c>
      <c r="W27" s="11">
        <f t="shared" si="11"/>
        <v>-7.878462024097664</v>
      </c>
      <c r="X27" s="11">
        <f t="shared" si="11"/>
        <v>-7.901506724761102</v>
      </c>
      <c r="Y27" s="11">
        <f t="shared" si="11"/>
        <v>-7.922144549932564</v>
      </c>
      <c r="Z27" s="11">
        <f t="shared" si="11"/>
        <v>-7.940369213130576</v>
      </c>
    </row>
    <row r="28" spans="1:26" s="11" customFormat="1" ht="12.75">
      <c r="A28" s="65" t="s">
        <v>38</v>
      </c>
      <c r="B28" s="2">
        <f>$F$10*B25</f>
        <v>4.120304599280433</v>
      </c>
      <c r="C28" s="2">
        <f aca="true" t="shared" si="12" ref="C28:Z28">$F$10*C25</f>
        <v>4</v>
      </c>
      <c r="D28" s="2">
        <f t="shared" si="12"/>
        <v>3.8784769619706956</v>
      </c>
      <c r="E28" s="2">
        <f t="shared" si="12"/>
        <v>3.755772502287126</v>
      </c>
      <c r="F28" s="2">
        <f t="shared" si="12"/>
        <v>3.631923997916374</v>
      </c>
      <c r="G28" s="2">
        <f t="shared" si="12"/>
        <v>3.5069691743126192</v>
      </c>
      <c r="H28" s="2">
        <f t="shared" si="12"/>
        <v>3.3809460939255946</v>
      </c>
      <c r="I28" s="2">
        <f t="shared" si="12"/>
        <v>3.2538931446064012</v>
      </c>
      <c r="J28" s="2">
        <f t="shared" si="12"/>
        <v>3.1258490279141897</v>
      </c>
      <c r="K28" s="2">
        <f t="shared" si="12"/>
        <v>2.9968527473272957</v>
      </c>
      <c r="L28" s="2">
        <f t="shared" si="12"/>
        <v>2.8669435963624013</v>
      </c>
      <c r="M28" s="35">
        <f t="shared" si="12"/>
        <v>2.7361611466053497</v>
      </c>
      <c r="N28" s="11">
        <f t="shared" si="12"/>
        <v>2.6045452356572527</v>
      </c>
      <c r="O28" s="11">
        <f t="shared" si="12"/>
        <v>2.472135954999579</v>
      </c>
      <c r="P28" s="11">
        <f t="shared" si="12"/>
        <v>2.3389736377818933</v>
      </c>
      <c r="Q28" s="11">
        <f t="shared" si="12"/>
        <v>2.2050988465359938</v>
      </c>
      <c r="R28" s="11">
        <f t="shared" si="12"/>
        <v>2.070552360820166</v>
      </c>
      <c r="S28" s="11">
        <f t="shared" si="12"/>
        <v>1.9353751647973407</v>
      </c>
      <c r="T28" s="11">
        <f t="shared" si="12"/>
        <v>1.7996084347509198</v>
      </c>
      <c r="U28" s="11">
        <f t="shared" si="12"/>
        <v>1.6632935265420743</v>
      </c>
      <c r="V28" s="11">
        <f t="shared" si="12"/>
        <v>1.5264719630123582</v>
      </c>
      <c r="W28" s="11">
        <f t="shared" si="12"/>
        <v>1.3891854213354424</v>
      </c>
      <c r="X28" s="11">
        <f t="shared" si="12"/>
        <v>1.2514757203218467</v>
      </c>
      <c r="Y28" s="11">
        <f t="shared" si="12"/>
        <v>1.1133848076805233</v>
      </c>
      <c r="Z28" s="11">
        <f t="shared" si="12"/>
        <v>0.974954747241179</v>
      </c>
    </row>
    <row r="29" spans="1:26" s="11" customFormat="1" ht="12.75">
      <c r="A29" s="65" t="s">
        <v>39</v>
      </c>
      <c r="B29" s="2">
        <f>-$F$10*B28-$F$11*B26</f>
        <v>-4.120304599280433</v>
      </c>
      <c r="C29" s="2">
        <f aca="true" t="shared" si="13" ref="C29:Z29">-$F$10*C28-$F$11*C26</f>
        <v>-4</v>
      </c>
      <c r="D29" s="2">
        <f t="shared" si="13"/>
        <v>-3.8784769619706956</v>
      </c>
      <c r="E29" s="2">
        <f t="shared" si="13"/>
        <v>-3.755772502287126</v>
      </c>
      <c r="F29" s="2">
        <f t="shared" si="13"/>
        <v>-3.631923997916374</v>
      </c>
      <c r="G29" s="2">
        <f t="shared" si="13"/>
        <v>-3.5069691743126192</v>
      </c>
      <c r="H29" s="2">
        <f t="shared" si="13"/>
        <v>-3.3809460939255946</v>
      </c>
      <c r="I29" s="2">
        <f t="shared" si="13"/>
        <v>-3.2538931446064012</v>
      </c>
      <c r="J29" s="2">
        <f t="shared" si="13"/>
        <v>-3.1258490279141897</v>
      </c>
      <c r="K29" s="2">
        <f t="shared" si="13"/>
        <v>-2.9968527473272957</v>
      </c>
      <c r="L29" s="2">
        <f t="shared" si="13"/>
        <v>-2.8669435963624013</v>
      </c>
      <c r="M29" s="35">
        <f t="shared" si="13"/>
        <v>-2.7361611466053497</v>
      </c>
      <c r="N29" s="11">
        <f t="shared" si="13"/>
        <v>-2.6045452356572527</v>
      </c>
      <c r="O29" s="11">
        <f t="shared" si="13"/>
        <v>-2.472135954999579</v>
      </c>
      <c r="P29" s="11">
        <f t="shared" si="13"/>
        <v>-2.3389736377818933</v>
      </c>
      <c r="Q29" s="11">
        <f t="shared" si="13"/>
        <v>-2.2050988465359938</v>
      </c>
      <c r="R29" s="11">
        <f t="shared" si="13"/>
        <v>-2.070552360820166</v>
      </c>
      <c r="S29" s="11">
        <f t="shared" si="13"/>
        <v>-1.9353751647973407</v>
      </c>
      <c r="T29" s="11">
        <f t="shared" si="13"/>
        <v>-1.7996084347509198</v>
      </c>
      <c r="U29" s="11">
        <f t="shared" si="13"/>
        <v>-1.6632935265420743</v>
      </c>
      <c r="V29" s="11">
        <f t="shared" si="13"/>
        <v>-1.5264719630123582</v>
      </c>
      <c r="W29" s="11">
        <f t="shared" si="13"/>
        <v>-1.3891854213354424</v>
      </c>
      <c r="X29" s="11">
        <f t="shared" si="13"/>
        <v>-1.2514757203218467</v>
      </c>
      <c r="Y29" s="11">
        <f t="shared" si="13"/>
        <v>-1.1133848076805233</v>
      </c>
      <c r="Z29" s="11">
        <f t="shared" si="13"/>
        <v>-0.974954747241179</v>
      </c>
    </row>
    <row r="30" spans="1:26" s="11" customFormat="1" ht="13.5" thickBot="1">
      <c r="A30" s="66" t="s">
        <v>40</v>
      </c>
      <c r="B30" s="21">
        <f>$F$10*B27+$F$11*B25</f>
        <v>-6.857338405616899</v>
      </c>
      <c r="C30" s="21">
        <f aca="true" t="shared" si="14" ref="C30:Z30">$F$10*C27+$F$11*C25</f>
        <v>-6.92820323027551</v>
      </c>
      <c r="D30" s="21">
        <f t="shared" si="14"/>
        <v>-6.996957657115167</v>
      </c>
      <c r="E30" s="21">
        <f t="shared" si="14"/>
        <v>-7.063580742871415</v>
      </c>
      <c r="F30" s="21">
        <f t="shared" si="14"/>
        <v>-7.128052193506943</v>
      </c>
      <c r="G30" s="21">
        <f t="shared" si="14"/>
        <v>-7.190352370393336</v>
      </c>
      <c r="H30" s="21">
        <f t="shared" si="14"/>
        <v>-7.2504622962932</v>
      </c>
      <c r="I30" s="21">
        <f t="shared" si="14"/>
        <v>-7.308363661140807</v>
      </c>
      <c r="J30" s="21">
        <f t="shared" si="14"/>
        <v>-7.364038827619523</v>
      </c>
      <c r="K30" s="21">
        <f t="shared" si="14"/>
        <v>-7.417470836534299</v>
      </c>
      <c r="L30" s="21">
        <f t="shared" si="14"/>
        <v>-7.468643411977614</v>
      </c>
      <c r="M30" s="22">
        <f t="shared" si="14"/>
        <v>-7.517540966287267</v>
      </c>
      <c r="N30" s="11">
        <f t="shared" si="14"/>
        <v>-7.564148604794535</v>
      </c>
      <c r="O30" s="11">
        <f t="shared" si="14"/>
        <v>-7.608452130361228</v>
      </c>
      <c r="P30" s="11">
        <f t="shared" si="14"/>
        <v>-7.6504380477042835</v>
      </c>
      <c r="Q30" s="11">
        <f t="shared" si="14"/>
        <v>-7.690093567506551</v>
      </c>
      <c r="R30" s="11">
        <f t="shared" si="14"/>
        <v>-7.727406610312547</v>
      </c>
      <c r="S30" s="11">
        <f t="shared" si="14"/>
        <v>-7.762365810207972</v>
      </c>
      <c r="T30" s="11">
        <f t="shared" si="14"/>
        <v>-7.794960518281882</v>
      </c>
      <c r="U30" s="11">
        <f t="shared" si="14"/>
        <v>-7.8251808058704455</v>
      </c>
      <c r="V30" s="11">
        <f t="shared" si="14"/>
        <v>-7.853017467581312</v>
      </c>
      <c r="W30" s="11">
        <f t="shared" si="14"/>
        <v>-7.878462024097664</v>
      </c>
      <c r="X30" s="11">
        <f t="shared" si="14"/>
        <v>-7.901506724761102</v>
      </c>
      <c r="Y30" s="11">
        <f t="shared" si="14"/>
        <v>-7.922144549932564</v>
      </c>
      <c r="Z30" s="11">
        <f t="shared" si="14"/>
        <v>-7.940369213130576</v>
      </c>
    </row>
    <row r="31" spans="1:13" s="11" customFormat="1" ht="16.5" thickBot="1">
      <c r="A31" s="7"/>
      <c r="B31" s="4"/>
      <c r="C31" s="4"/>
      <c r="D31" s="4"/>
      <c r="E31" s="4"/>
      <c r="F31" s="69"/>
      <c r="G31" s="69" t="s">
        <v>41</v>
      </c>
      <c r="H31" s="69"/>
      <c r="I31" s="4"/>
      <c r="J31" s="4"/>
      <c r="K31" s="4"/>
      <c r="L31" s="4"/>
      <c r="M31" s="15"/>
    </row>
    <row r="32" spans="1:26" s="11" customFormat="1" ht="12.75">
      <c r="A32" s="64" t="s">
        <v>35</v>
      </c>
      <c r="B32" s="4">
        <f aca="true" t="shared" si="15" ref="B32:Z32">$B$12*B22-$D$12*B23</f>
        <v>3</v>
      </c>
      <c r="C32" s="4">
        <f t="shared" si="15"/>
        <v>2.978600197744434</v>
      </c>
      <c r="D32" s="4">
        <f t="shared" si="15"/>
        <v>2.956293085014286</v>
      </c>
      <c r="E32" s="4">
        <f t="shared" si="15"/>
        <v>2.933085456772189</v>
      </c>
      <c r="F32" s="4">
        <f t="shared" si="15"/>
        <v>2.908984382286522</v>
      </c>
      <c r="G32" s="4">
        <f t="shared" si="15"/>
        <v>2.883997202978047</v>
      </c>
      <c r="H32" s="4">
        <f t="shared" si="15"/>
        <v>2.8581315301836354</v>
      </c>
      <c r="I32" s="4">
        <f t="shared" si="15"/>
        <v>2.8313952428377887</v>
      </c>
      <c r="J32" s="4">
        <f t="shared" si="15"/>
        <v>2.803796485072633</v>
      </c>
      <c r="K32" s="4">
        <f t="shared" si="15"/>
        <v>2.7753436637371363</v>
      </c>
      <c r="L32" s="4">
        <f t="shared" si="15"/>
        <v>2.7460454458363075</v>
      </c>
      <c r="M32" s="15">
        <f t="shared" si="15"/>
        <v>2.715910755891138</v>
      </c>
      <c r="N32" s="11">
        <f t="shared" si="15"/>
        <v>2.684948773220106</v>
      </c>
      <c r="O32" s="11">
        <f t="shared" si="15"/>
        <v>2.653168929143068</v>
      </c>
      <c r="P32" s="11">
        <f t="shared" si="15"/>
        <v>2.6205809041083885</v>
      </c>
      <c r="Q32" s="11">
        <f t="shared" si="15"/>
        <v>2.58719462474418</v>
      </c>
      <c r="R32" s="11">
        <f t="shared" si="15"/>
        <v>2.5530202608345576</v>
      </c>
      <c r="S32" s="11">
        <f t="shared" si="15"/>
        <v>2.5180682222218222</v>
      </c>
      <c r="T32" s="11">
        <f t="shared" si="15"/>
        <v>2.4823491556355237</v>
      </c>
      <c r="U32" s="11">
        <f t="shared" si="15"/>
        <v>2.445873941449362</v>
      </c>
      <c r="V32" s="11">
        <f t="shared" si="15"/>
        <v>2.408653690366923</v>
      </c>
      <c r="W32" s="11">
        <f t="shared" si="15"/>
        <v>2.370699740037245</v>
      </c>
      <c r="X32" s="11">
        <f t="shared" si="15"/>
        <v>2.332023651601268</v>
      </c>
      <c r="Y32" s="11">
        <f t="shared" si="15"/>
        <v>2.2926372061701925</v>
      </c>
      <c r="Z32" s="11">
        <f t="shared" si="15"/>
        <v>2.2525524012368425</v>
      </c>
    </row>
    <row r="33" spans="1:26" s="11" customFormat="1" ht="12.75">
      <c r="A33" s="65" t="s">
        <v>36</v>
      </c>
      <c r="B33" s="2">
        <f aca="true" t="shared" si="16" ref="B33:Z33">$B$12*B23+$D$12*B22</f>
        <v>1.2</v>
      </c>
      <c r="C33" s="2">
        <f t="shared" si="16"/>
        <v>1.2521744534995198</v>
      </c>
      <c r="D33" s="2">
        <f t="shared" si="16"/>
        <v>1.303967482530418</v>
      </c>
      <c r="E33" s="2">
        <f t="shared" si="16"/>
        <v>1.35536331043432</v>
      </c>
      <c r="F33" s="2">
        <f t="shared" si="16"/>
        <v>1.406346281544165</v>
      </c>
      <c r="G33" s="2">
        <f t="shared" si="16"/>
        <v>1.4569008659530693</v>
      </c>
      <c r="H33" s="2">
        <f t="shared" si="16"/>
        <v>1.5070116642448883</v>
      </c>
      <c r="I33" s="2">
        <f t="shared" si="16"/>
        <v>1.5566634121850287</v>
      </c>
      <c r="J33" s="2">
        <f t="shared" si="16"/>
        <v>1.6058409853700808</v>
      </c>
      <c r="K33" s="2">
        <f t="shared" si="16"/>
        <v>1.654529403834858</v>
      </c>
      <c r="L33" s="2">
        <f t="shared" si="16"/>
        <v>1.7027138366154406</v>
      </c>
      <c r="M33" s="35">
        <f t="shared" si="16"/>
        <v>1.750379606266831</v>
      </c>
      <c r="N33" s="11">
        <f t="shared" si="16"/>
        <v>1.7975121933338447</v>
      </c>
      <c r="O33" s="11">
        <f t="shared" si="16"/>
        <v>1.8440972407738774</v>
      </c>
      <c r="P33" s="11">
        <f t="shared" si="16"/>
        <v>1.890120558330199</v>
      </c>
      <c r="Q33" s="11">
        <f t="shared" si="16"/>
        <v>1.9355681268544442</v>
      </c>
      <c r="R33" s="11">
        <f t="shared" si="16"/>
        <v>1.9804261025769803</v>
      </c>
      <c r="S33" s="11">
        <f t="shared" si="16"/>
        <v>2.0246808213238525</v>
      </c>
      <c r="T33" s="11">
        <f t="shared" si="16"/>
        <v>2.068318802679026</v>
      </c>
      <c r="U33" s="11">
        <f t="shared" si="16"/>
        <v>2.1113267540906504</v>
      </c>
      <c r="V33" s="11">
        <f t="shared" si="16"/>
        <v>2.153691574920096</v>
      </c>
      <c r="W33" s="11">
        <f t="shared" si="16"/>
        <v>2.1954003604325427</v>
      </c>
      <c r="X33" s="11">
        <f t="shared" si="16"/>
        <v>2.236440405727881</v>
      </c>
      <c r="Y33" s="11">
        <f t="shared" si="16"/>
        <v>2.2767992096107497</v>
      </c>
      <c r="Z33" s="11">
        <f t="shared" si="16"/>
        <v>2.3164644783985215</v>
      </c>
    </row>
    <row r="34" spans="1:26" s="11" customFormat="1" ht="12.75">
      <c r="A34" s="65" t="s">
        <v>37</v>
      </c>
      <c r="B34" s="2">
        <f>-$F$10*B33</f>
        <v>-1.2</v>
      </c>
      <c r="C34" s="2">
        <f aca="true" t="shared" si="17" ref="C34:Z34">-$F$10*C33</f>
        <v>-1.2521744534995198</v>
      </c>
      <c r="D34" s="2">
        <f t="shared" si="17"/>
        <v>-1.303967482530418</v>
      </c>
      <c r="E34" s="2">
        <f t="shared" si="17"/>
        <v>-1.35536331043432</v>
      </c>
      <c r="F34" s="2">
        <f t="shared" si="17"/>
        <v>-1.406346281544165</v>
      </c>
      <c r="G34" s="2">
        <f t="shared" si="17"/>
        <v>-1.4569008659530693</v>
      </c>
      <c r="H34" s="2">
        <f t="shared" si="17"/>
        <v>-1.5070116642448883</v>
      </c>
      <c r="I34" s="2">
        <f t="shared" si="17"/>
        <v>-1.5566634121850287</v>
      </c>
      <c r="J34" s="2">
        <f t="shared" si="17"/>
        <v>-1.6058409853700808</v>
      </c>
      <c r="K34" s="2">
        <f t="shared" si="17"/>
        <v>-1.654529403834858</v>
      </c>
      <c r="L34" s="2">
        <f t="shared" si="17"/>
        <v>-1.7027138366154406</v>
      </c>
      <c r="M34" s="35">
        <f t="shared" si="17"/>
        <v>-1.750379606266831</v>
      </c>
      <c r="N34" s="11">
        <f t="shared" si="17"/>
        <v>-1.7975121933338447</v>
      </c>
      <c r="O34" s="11">
        <f t="shared" si="17"/>
        <v>-1.8440972407738774</v>
      </c>
      <c r="P34" s="11">
        <f t="shared" si="17"/>
        <v>-1.890120558330199</v>
      </c>
      <c r="Q34" s="11">
        <f t="shared" si="17"/>
        <v>-1.9355681268544442</v>
      </c>
      <c r="R34" s="11">
        <f t="shared" si="17"/>
        <v>-1.9804261025769803</v>
      </c>
      <c r="S34" s="11">
        <f t="shared" si="17"/>
        <v>-2.0246808213238525</v>
      </c>
      <c r="T34" s="11">
        <f t="shared" si="17"/>
        <v>-2.068318802679026</v>
      </c>
      <c r="U34" s="11">
        <f t="shared" si="17"/>
        <v>-2.1113267540906504</v>
      </c>
      <c r="V34" s="11">
        <f t="shared" si="17"/>
        <v>-2.153691574920096</v>
      </c>
      <c r="W34" s="11">
        <f t="shared" si="17"/>
        <v>-2.1954003604325427</v>
      </c>
      <c r="X34" s="11">
        <f t="shared" si="17"/>
        <v>-2.236440405727881</v>
      </c>
      <c r="Y34" s="11">
        <f t="shared" si="17"/>
        <v>-2.2767992096107497</v>
      </c>
      <c r="Z34" s="11">
        <f t="shared" si="17"/>
        <v>-2.3164644783985215</v>
      </c>
    </row>
    <row r="35" spans="1:26" s="11" customFormat="1" ht="12.75">
      <c r="A35" s="65" t="s">
        <v>38</v>
      </c>
      <c r="B35" s="2">
        <f>$F$10*B32</f>
        <v>3</v>
      </c>
      <c r="C35" s="2">
        <f aca="true" t="shared" si="18" ref="C35:Z35">$F$10*C32</f>
        <v>2.978600197744434</v>
      </c>
      <c r="D35" s="2">
        <f t="shared" si="18"/>
        <v>2.956293085014286</v>
      </c>
      <c r="E35" s="2">
        <f t="shared" si="18"/>
        <v>2.933085456772189</v>
      </c>
      <c r="F35" s="2">
        <f t="shared" si="18"/>
        <v>2.908984382286522</v>
      </c>
      <c r="G35" s="2">
        <f t="shared" si="18"/>
        <v>2.883997202978047</v>
      </c>
      <c r="H35" s="2">
        <f t="shared" si="18"/>
        <v>2.8581315301836354</v>
      </c>
      <c r="I35" s="2">
        <f t="shared" si="18"/>
        <v>2.8313952428377887</v>
      </c>
      <c r="J35" s="2">
        <f t="shared" si="18"/>
        <v>2.803796485072633</v>
      </c>
      <c r="K35" s="2">
        <f t="shared" si="18"/>
        <v>2.7753436637371363</v>
      </c>
      <c r="L35" s="2">
        <f t="shared" si="18"/>
        <v>2.7460454458363075</v>
      </c>
      <c r="M35" s="35">
        <f t="shared" si="18"/>
        <v>2.715910755891138</v>
      </c>
      <c r="N35" s="11">
        <f t="shared" si="18"/>
        <v>2.684948773220106</v>
      </c>
      <c r="O35" s="11">
        <f t="shared" si="18"/>
        <v>2.653168929143068</v>
      </c>
      <c r="P35" s="11">
        <f t="shared" si="18"/>
        <v>2.6205809041083885</v>
      </c>
      <c r="Q35" s="11">
        <f t="shared" si="18"/>
        <v>2.58719462474418</v>
      </c>
      <c r="R35" s="11">
        <f t="shared" si="18"/>
        <v>2.5530202608345576</v>
      </c>
      <c r="S35" s="11">
        <f t="shared" si="18"/>
        <v>2.5180682222218222</v>
      </c>
      <c r="T35" s="11">
        <f t="shared" si="18"/>
        <v>2.4823491556355237</v>
      </c>
      <c r="U35" s="11">
        <f t="shared" si="18"/>
        <v>2.445873941449362</v>
      </c>
      <c r="V35" s="11">
        <f t="shared" si="18"/>
        <v>2.408653690366923</v>
      </c>
      <c r="W35" s="11">
        <f t="shared" si="18"/>
        <v>2.370699740037245</v>
      </c>
      <c r="X35" s="11">
        <f t="shared" si="18"/>
        <v>2.332023651601268</v>
      </c>
      <c r="Y35" s="11">
        <f t="shared" si="18"/>
        <v>2.2926372061701925</v>
      </c>
      <c r="Z35" s="11">
        <f t="shared" si="18"/>
        <v>2.2525524012368425</v>
      </c>
    </row>
    <row r="36" spans="1:26" s="11" customFormat="1" ht="12.75">
      <c r="A36" s="65" t="s">
        <v>39</v>
      </c>
      <c r="B36" s="2">
        <f>-$F$10*B35-$F$11*B33</f>
        <v>-3</v>
      </c>
      <c r="C36" s="2">
        <f aca="true" t="shared" si="19" ref="C36:Z36">-$F$10*C35-$F$11*C33</f>
        <v>-2.978600197744434</v>
      </c>
      <c r="D36" s="2">
        <f t="shared" si="19"/>
        <v>-2.956293085014286</v>
      </c>
      <c r="E36" s="2">
        <f t="shared" si="19"/>
        <v>-2.933085456772189</v>
      </c>
      <c r="F36" s="2">
        <f t="shared" si="19"/>
        <v>-2.908984382286522</v>
      </c>
      <c r="G36" s="2">
        <f t="shared" si="19"/>
        <v>-2.883997202978047</v>
      </c>
      <c r="H36" s="2">
        <f t="shared" si="19"/>
        <v>-2.8581315301836354</v>
      </c>
      <c r="I36" s="2">
        <f t="shared" si="19"/>
        <v>-2.8313952428377887</v>
      </c>
      <c r="J36" s="2">
        <f t="shared" si="19"/>
        <v>-2.803796485072633</v>
      </c>
      <c r="K36" s="2">
        <f t="shared" si="19"/>
        <v>-2.7753436637371363</v>
      </c>
      <c r="L36" s="2">
        <f t="shared" si="19"/>
        <v>-2.7460454458363075</v>
      </c>
      <c r="M36" s="35">
        <f t="shared" si="19"/>
        <v>-2.715910755891138</v>
      </c>
      <c r="N36" s="11">
        <f t="shared" si="19"/>
        <v>-2.684948773220106</v>
      </c>
      <c r="O36" s="11">
        <f t="shared" si="19"/>
        <v>-2.653168929143068</v>
      </c>
      <c r="P36" s="11">
        <f t="shared" si="19"/>
        <v>-2.6205809041083885</v>
      </c>
      <c r="Q36" s="11">
        <f t="shared" si="19"/>
        <v>-2.58719462474418</v>
      </c>
      <c r="R36" s="11">
        <f t="shared" si="19"/>
        <v>-2.5530202608345576</v>
      </c>
      <c r="S36" s="11">
        <f t="shared" si="19"/>
        <v>-2.5180682222218222</v>
      </c>
      <c r="T36" s="11">
        <f t="shared" si="19"/>
        <v>-2.4823491556355237</v>
      </c>
      <c r="U36" s="11">
        <f t="shared" si="19"/>
        <v>-2.445873941449362</v>
      </c>
      <c r="V36" s="11">
        <f t="shared" si="19"/>
        <v>-2.408653690366923</v>
      </c>
      <c r="W36" s="11">
        <f t="shared" si="19"/>
        <v>-2.370699740037245</v>
      </c>
      <c r="X36" s="11">
        <f t="shared" si="19"/>
        <v>-2.332023651601268</v>
      </c>
      <c r="Y36" s="11">
        <f t="shared" si="19"/>
        <v>-2.2926372061701925</v>
      </c>
      <c r="Z36" s="11">
        <f t="shared" si="19"/>
        <v>-2.2525524012368425</v>
      </c>
    </row>
    <row r="37" spans="1:26" s="11" customFormat="1" ht="13.5" thickBot="1">
      <c r="A37" s="66" t="s">
        <v>40</v>
      </c>
      <c r="B37" s="21">
        <f>$F$10*B34+$F$11*B32</f>
        <v>-1.2</v>
      </c>
      <c r="C37" s="21">
        <f aca="true" t="shared" si="20" ref="C37:Z37">$F$10*C34+$F$11*C32</f>
        <v>-1.2521744534995198</v>
      </c>
      <c r="D37" s="21">
        <f t="shared" si="20"/>
        <v>-1.303967482530418</v>
      </c>
      <c r="E37" s="21">
        <f t="shared" si="20"/>
        <v>-1.35536331043432</v>
      </c>
      <c r="F37" s="21">
        <f t="shared" si="20"/>
        <v>-1.406346281544165</v>
      </c>
      <c r="G37" s="21">
        <f t="shared" si="20"/>
        <v>-1.4569008659530693</v>
      </c>
      <c r="H37" s="21">
        <f t="shared" si="20"/>
        <v>-1.5070116642448883</v>
      </c>
      <c r="I37" s="21">
        <f t="shared" si="20"/>
        <v>-1.5566634121850287</v>
      </c>
      <c r="J37" s="21">
        <f t="shared" si="20"/>
        <v>-1.6058409853700808</v>
      </c>
      <c r="K37" s="21">
        <f t="shared" si="20"/>
        <v>-1.654529403834858</v>
      </c>
      <c r="L37" s="21">
        <f t="shared" si="20"/>
        <v>-1.7027138366154406</v>
      </c>
      <c r="M37" s="22">
        <f t="shared" si="20"/>
        <v>-1.750379606266831</v>
      </c>
      <c r="N37" s="11">
        <f t="shared" si="20"/>
        <v>-1.7975121933338447</v>
      </c>
      <c r="O37" s="11">
        <f t="shared" si="20"/>
        <v>-1.8440972407738774</v>
      </c>
      <c r="P37" s="11">
        <f t="shared" si="20"/>
        <v>-1.890120558330199</v>
      </c>
      <c r="Q37" s="11">
        <f t="shared" si="20"/>
        <v>-1.9355681268544442</v>
      </c>
      <c r="R37" s="11">
        <f t="shared" si="20"/>
        <v>-1.9804261025769803</v>
      </c>
      <c r="S37" s="11">
        <f t="shared" si="20"/>
        <v>-2.0246808213238525</v>
      </c>
      <c r="T37" s="11">
        <f t="shared" si="20"/>
        <v>-2.068318802679026</v>
      </c>
      <c r="U37" s="11">
        <f t="shared" si="20"/>
        <v>-2.1113267540906504</v>
      </c>
      <c r="V37" s="11">
        <f t="shared" si="20"/>
        <v>-2.153691574920096</v>
      </c>
      <c r="W37" s="11">
        <f t="shared" si="20"/>
        <v>-2.1954003604325427</v>
      </c>
      <c r="X37" s="11">
        <f t="shared" si="20"/>
        <v>-2.236440405727881</v>
      </c>
      <c r="Y37" s="11">
        <f t="shared" si="20"/>
        <v>-2.2767992096107497</v>
      </c>
      <c r="Z37" s="11">
        <f t="shared" si="20"/>
        <v>-2.3164644783985215</v>
      </c>
    </row>
    <row r="38" spans="1:26" s="11" customFormat="1" ht="12.75">
      <c r="A38" s="64" t="s">
        <v>42</v>
      </c>
      <c r="B38" s="12">
        <f aca="true" t="shared" si="21" ref="B38:Z38">1/2*$D$6*(B34^2+B35^2)+1/2*$B$15*$F$10^2</f>
        <v>53.699999999999996</v>
      </c>
      <c r="C38" s="12">
        <f t="shared" si="21"/>
        <v>53.7</v>
      </c>
      <c r="D38" s="12">
        <f t="shared" si="21"/>
        <v>53.699999999999996</v>
      </c>
      <c r="E38" s="4">
        <f t="shared" si="21"/>
        <v>53.699999999999996</v>
      </c>
      <c r="F38" s="4">
        <f t="shared" si="21"/>
        <v>53.69999999999998</v>
      </c>
      <c r="G38" s="4">
        <f t="shared" si="21"/>
        <v>53.70000000000002</v>
      </c>
      <c r="H38" s="4">
        <f t="shared" si="21"/>
        <v>53.69999999999999</v>
      </c>
      <c r="I38" s="4">
        <f t="shared" si="21"/>
        <v>53.69999999999998</v>
      </c>
      <c r="J38" s="4">
        <f t="shared" si="21"/>
        <v>53.70000000000002</v>
      </c>
      <c r="K38" s="4">
        <f t="shared" si="21"/>
        <v>53.7</v>
      </c>
      <c r="L38" s="4">
        <f t="shared" si="21"/>
        <v>53.69999999999999</v>
      </c>
      <c r="M38" s="15">
        <f t="shared" si="21"/>
        <v>53.7</v>
      </c>
      <c r="N38" s="2">
        <f t="shared" si="21"/>
        <v>53.7</v>
      </c>
      <c r="O38" s="2">
        <f t="shared" si="21"/>
        <v>53.7</v>
      </c>
      <c r="P38" s="2">
        <f t="shared" si="21"/>
        <v>53.70000000000002</v>
      </c>
      <c r="Q38" s="2">
        <f t="shared" si="21"/>
        <v>53.7</v>
      </c>
      <c r="R38" s="2">
        <f t="shared" si="21"/>
        <v>53.7</v>
      </c>
      <c r="S38" s="2">
        <f t="shared" si="21"/>
        <v>53.69999999999999</v>
      </c>
      <c r="T38" s="2">
        <f t="shared" si="21"/>
        <v>53.69999999999999</v>
      </c>
      <c r="U38" s="2">
        <f t="shared" si="21"/>
        <v>53.699999999999996</v>
      </c>
      <c r="V38" s="2">
        <f t="shared" si="21"/>
        <v>53.7</v>
      </c>
      <c r="W38" s="2">
        <f t="shared" si="21"/>
        <v>53.69999999999999</v>
      </c>
      <c r="X38" s="2">
        <f t="shared" si="21"/>
        <v>53.7</v>
      </c>
      <c r="Y38" s="2">
        <f t="shared" si="21"/>
        <v>53.699999999999996</v>
      </c>
      <c r="Z38" s="2">
        <f t="shared" si="21"/>
        <v>53.699999999999996</v>
      </c>
    </row>
    <row r="39" spans="1:26" s="11" customFormat="1" ht="15.75">
      <c r="A39" s="70" t="s">
        <v>43</v>
      </c>
      <c r="B39" s="2">
        <f>$D$6*B36</f>
        <v>-30</v>
      </c>
      <c r="C39" s="2">
        <f aca="true" t="shared" si="22" ref="C39:Z39">$D$6*C36</f>
        <v>-29.78600197744434</v>
      </c>
      <c r="D39" s="2">
        <f t="shared" si="22"/>
        <v>-29.56293085014286</v>
      </c>
      <c r="E39" s="2">
        <f t="shared" si="22"/>
        <v>-29.330854567721893</v>
      </c>
      <c r="F39" s="2">
        <f t="shared" si="22"/>
        <v>-29.08984382286522</v>
      </c>
      <c r="G39" s="2">
        <f t="shared" si="22"/>
        <v>-28.839972029780473</v>
      </c>
      <c r="H39" s="2">
        <f t="shared" si="22"/>
        <v>-28.581315301836355</v>
      </c>
      <c r="I39" s="2">
        <f t="shared" si="22"/>
        <v>-28.31395242837789</v>
      </c>
      <c r="J39" s="2">
        <f t="shared" si="22"/>
        <v>-28.03796485072633</v>
      </c>
      <c r="K39" s="2">
        <f t="shared" si="22"/>
        <v>-27.75343663737136</v>
      </c>
      <c r="L39" s="2">
        <f t="shared" si="22"/>
        <v>-27.460454458363074</v>
      </c>
      <c r="M39" s="35">
        <f t="shared" si="22"/>
        <v>-27.15910755891138</v>
      </c>
      <c r="N39" s="2">
        <f t="shared" si="22"/>
        <v>-26.849487732201062</v>
      </c>
      <c r="O39" s="2">
        <f t="shared" si="22"/>
        <v>-26.531689291430677</v>
      </c>
      <c r="P39" s="2">
        <f t="shared" si="22"/>
        <v>-26.205809041083885</v>
      </c>
      <c r="Q39" s="2">
        <f t="shared" si="22"/>
        <v>-25.8719462474418</v>
      </c>
      <c r="R39" s="2">
        <f t="shared" si="22"/>
        <v>-25.530202608345576</v>
      </c>
      <c r="S39" s="2">
        <f t="shared" si="22"/>
        <v>-25.180682222218223</v>
      </c>
      <c r="T39" s="2">
        <f t="shared" si="22"/>
        <v>-24.823491556355236</v>
      </c>
      <c r="U39" s="2">
        <f t="shared" si="22"/>
        <v>-24.45873941449362</v>
      </c>
      <c r="V39" s="2">
        <f t="shared" si="22"/>
        <v>-24.086536903669227</v>
      </c>
      <c r="W39" s="2">
        <f t="shared" si="22"/>
        <v>-23.70699740037245</v>
      </c>
      <c r="X39" s="2">
        <f t="shared" si="22"/>
        <v>-23.32023651601268</v>
      </c>
      <c r="Y39" s="2">
        <f t="shared" si="22"/>
        <v>-22.926372061701926</v>
      </c>
      <c r="Z39" s="2">
        <f t="shared" si="22"/>
        <v>-22.525524012368425</v>
      </c>
    </row>
    <row r="40" spans="1:26" s="11" customFormat="1" ht="15.75">
      <c r="A40" s="70" t="s">
        <v>44</v>
      </c>
      <c r="B40" s="2">
        <f>$D$6*B37</f>
        <v>-12</v>
      </c>
      <c r="C40" s="2">
        <f aca="true" t="shared" si="23" ref="C40:Z40">$D$6*C37</f>
        <v>-12.521744534995198</v>
      </c>
      <c r="D40" s="2">
        <f t="shared" si="23"/>
        <v>-13.039674825304179</v>
      </c>
      <c r="E40" s="2">
        <f t="shared" si="23"/>
        <v>-13.553633104343199</v>
      </c>
      <c r="F40" s="2">
        <f t="shared" si="23"/>
        <v>-14.06346281544165</v>
      </c>
      <c r="G40" s="2">
        <f t="shared" si="23"/>
        <v>-14.569008659530693</v>
      </c>
      <c r="H40" s="2">
        <f t="shared" si="23"/>
        <v>-15.070116642448884</v>
      </c>
      <c r="I40" s="2">
        <f t="shared" si="23"/>
        <v>-15.566634121850287</v>
      </c>
      <c r="J40" s="2">
        <f t="shared" si="23"/>
        <v>-16.05840985370081</v>
      </c>
      <c r="K40" s="2">
        <f t="shared" si="23"/>
        <v>-16.54529403834858</v>
      </c>
      <c r="L40" s="2">
        <f t="shared" si="23"/>
        <v>-17.027138366154407</v>
      </c>
      <c r="M40" s="35">
        <f t="shared" si="23"/>
        <v>-17.50379606266831</v>
      </c>
      <c r="N40" s="2">
        <f t="shared" si="23"/>
        <v>-17.975121933338446</v>
      </c>
      <c r="O40" s="2">
        <f t="shared" si="23"/>
        <v>-18.440972407738773</v>
      </c>
      <c r="P40" s="2">
        <f t="shared" si="23"/>
        <v>-18.90120558330199</v>
      </c>
      <c r="Q40" s="2">
        <f t="shared" si="23"/>
        <v>-19.355681268544444</v>
      </c>
      <c r="R40" s="2">
        <f t="shared" si="23"/>
        <v>-19.804261025769804</v>
      </c>
      <c r="S40" s="2">
        <f t="shared" si="23"/>
        <v>-20.246808213238523</v>
      </c>
      <c r="T40" s="2">
        <f t="shared" si="23"/>
        <v>-20.683188026790262</v>
      </c>
      <c r="U40" s="2">
        <f t="shared" si="23"/>
        <v>-21.113267540906506</v>
      </c>
      <c r="V40" s="2">
        <f t="shared" si="23"/>
        <v>-21.53691574920096</v>
      </c>
      <c r="W40" s="2">
        <f t="shared" si="23"/>
        <v>-21.95400360432543</v>
      </c>
      <c r="X40" s="2">
        <f t="shared" si="23"/>
        <v>-22.36440405727881</v>
      </c>
      <c r="Y40" s="2">
        <f t="shared" si="23"/>
        <v>-22.7679920961075</v>
      </c>
      <c r="Z40" s="2">
        <f t="shared" si="23"/>
        <v>-23.164644783985217</v>
      </c>
    </row>
    <row r="41" spans="1:26" s="11" customFormat="1" ht="16.5" thickBot="1">
      <c r="A41" s="71" t="s">
        <v>45</v>
      </c>
      <c r="B41" s="110">
        <f aca="true" t="shared" si="24" ref="B41:Z41">$B$15*$F$11</f>
        <v>0</v>
      </c>
      <c r="C41" s="110">
        <f t="shared" si="24"/>
        <v>0</v>
      </c>
      <c r="D41" s="110">
        <f t="shared" si="24"/>
        <v>0</v>
      </c>
      <c r="E41" s="21">
        <f t="shared" si="24"/>
        <v>0</v>
      </c>
      <c r="F41" s="21">
        <f t="shared" si="24"/>
        <v>0</v>
      </c>
      <c r="G41" s="21">
        <f t="shared" si="24"/>
        <v>0</v>
      </c>
      <c r="H41" s="21">
        <f t="shared" si="24"/>
        <v>0</v>
      </c>
      <c r="I41" s="21">
        <f t="shared" si="24"/>
        <v>0</v>
      </c>
      <c r="J41" s="21">
        <f t="shared" si="24"/>
        <v>0</v>
      </c>
      <c r="K41" s="21">
        <f t="shared" si="24"/>
        <v>0</v>
      </c>
      <c r="L41" s="21">
        <f t="shared" si="24"/>
        <v>0</v>
      </c>
      <c r="M41" s="22">
        <f t="shared" si="24"/>
        <v>0</v>
      </c>
      <c r="N41" s="2">
        <f t="shared" si="24"/>
        <v>0</v>
      </c>
      <c r="O41" s="2">
        <f t="shared" si="24"/>
        <v>0</v>
      </c>
      <c r="P41" s="2">
        <f t="shared" si="24"/>
        <v>0</v>
      </c>
      <c r="Q41" s="2">
        <f t="shared" si="24"/>
        <v>0</v>
      </c>
      <c r="R41" s="2">
        <f t="shared" si="24"/>
        <v>0</v>
      </c>
      <c r="S41" s="2">
        <f t="shared" si="24"/>
        <v>0</v>
      </c>
      <c r="T41" s="2">
        <f t="shared" si="24"/>
        <v>0</v>
      </c>
      <c r="U41" s="2">
        <f t="shared" si="24"/>
        <v>0</v>
      </c>
      <c r="V41" s="2">
        <f t="shared" si="24"/>
        <v>0</v>
      </c>
      <c r="W41" s="2">
        <f t="shared" si="24"/>
        <v>0</v>
      </c>
      <c r="X41" s="2">
        <f t="shared" si="24"/>
        <v>0</v>
      </c>
      <c r="Y41" s="2">
        <f t="shared" si="24"/>
        <v>0</v>
      </c>
      <c r="Z41" s="2">
        <f t="shared" si="24"/>
        <v>0</v>
      </c>
    </row>
    <row r="42" spans="1:256" s="11" customFormat="1" ht="16.5" thickBot="1">
      <c r="A42" s="121" t="s">
        <v>119</v>
      </c>
      <c r="B42" s="21">
        <f aca="true" t="shared" si="25" ref="B42:BM42">(C38-B38)/RADIANS($F$12)*$F$10</f>
        <v>4.0711099922733015E-13</v>
      </c>
      <c r="C42" s="21">
        <f t="shared" si="25"/>
        <v>-4.0711099922733015E-13</v>
      </c>
      <c r="D42" s="21">
        <f t="shared" si="25"/>
        <v>0</v>
      </c>
      <c r="E42" s="21">
        <f t="shared" si="25"/>
        <v>-8.142219984546603E-13</v>
      </c>
      <c r="F42" s="21">
        <f t="shared" si="25"/>
        <v>2.0355549961366507E-12</v>
      </c>
      <c r="G42" s="21">
        <f t="shared" si="25"/>
        <v>-1.6284439969093206E-12</v>
      </c>
      <c r="H42" s="21">
        <f t="shared" si="25"/>
        <v>-4.0711099922733015E-13</v>
      </c>
      <c r="I42" s="21">
        <f t="shared" si="25"/>
        <v>2.0355549961366507E-12</v>
      </c>
      <c r="J42" s="21">
        <f t="shared" si="25"/>
        <v>-8.142219984546603E-13</v>
      </c>
      <c r="K42" s="21">
        <f t="shared" si="25"/>
        <v>-8.142219984546603E-13</v>
      </c>
      <c r="L42" s="21">
        <f t="shared" si="25"/>
        <v>8.142219984546603E-13</v>
      </c>
      <c r="M42" s="21">
        <f t="shared" si="25"/>
        <v>0</v>
      </c>
      <c r="N42" s="21">
        <f t="shared" si="25"/>
        <v>0</v>
      </c>
      <c r="O42" s="21">
        <f t="shared" si="25"/>
        <v>8.142219984546603E-13</v>
      </c>
      <c r="P42" s="21">
        <f t="shared" si="25"/>
        <v>-8.142219984546603E-13</v>
      </c>
      <c r="Q42" s="21">
        <f t="shared" si="25"/>
        <v>0</v>
      </c>
      <c r="R42" s="21">
        <f t="shared" si="25"/>
        <v>-8.142219984546603E-13</v>
      </c>
      <c r="S42" s="21">
        <f t="shared" si="25"/>
        <v>0</v>
      </c>
      <c r="T42" s="21">
        <f t="shared" si="25"/>
        <v>4.0711099922733015E-13</v>
      </c>
      <c r="U42" s="21">
        <f t="shared" si="25"/>
        <v>4.0711099922733015E-13</v>
      </c>
      <c r="V42" s="21">
        <f t="shared" si="25"/>
        <v>-8.142219984546603E-13</v>
      </c>
      <c r="W42" s="21">
        <f t="shared" si="25"/>
        <v>8.142219984546603E-13</v>
      </c>
      <c r="X42" s="21">
        <f t="shared" si="25"/>
        <v>-4.0711099922733015E-13</v>
      </c>
      <c r="Y42" s="21">
        <f t="shared" si="25"/>
        <v>0</v>
      </c>
      <c r="Z42" s="21">
        <f t="shared" si="25"/>
        <v>-3076.7833598525203</v>
      </c>
      <c r="AA42" s="21">
        <f t="shared" si="25"/>
        <v>0</v>
      </c>
      <c r="AB42" s="21">
        <f t="shared" si="25"/>
        <v>0</v>
      </c>
      <c r="AC42" s="21">
        <f t="shared" si="25"/>
        <v>0</v>
      </c>
      <c r="AD42" s="21">
        <f t="shared" si="25"/>
        <v>0</v>
      </c>
      <c r="AE42" s="21">
        <f t="shared" si="25"/>
        <v>0</v>
      </c>
      <c r="AF42" s="21">
        <f t="shared" si="25"/>
        <v>0</v>
      </c>
      <c r="AG42" s="21">
        <f t="shared" si="25"/>
        <v>0</v>
      </c>
      <c r="AH42" s="21">
        <f t="shared" si="25"/>
        <v>0</v>
      </c>
      <c r="AI42" s="21">
        <f t="shared" si="25"/>
        <v>0</v>
      </c>
      <c r="AJ42" s="21">
        <f t="shared" si="25"/>
        <v>0</v>
      </c>
      <c r="AK42" s="21">
        <f t="shared" si="25"/>
        <v>0</v>
      </c>
      <c r="AL42" s="21">
        <f t="shared" si="25"/>
        <v>0</v>
      </c>
      <c r="AM42" s="21">
        <f t="shared" si="25"/>
        <v>0</v>
      </c>
      <c r="AN42" s="21">
        <f t="shared" si="25"/>
        <v>0</v>
      </c>
      <c r="AO42" s="21">
        <f t="shared" si="25"/>
        <v>0</v>
      </c>
      <c r="AP42" s="21">
        <f t="shared" si="25"/>
        <v>0</v>
      </c>
      <c r="AQ42" s="21">
        <f t="shared" si="25"/>
        <v>0</v>
      </c>
      <c r="AR42" s="21">
        <f t="shared" si="25"/>
        <v>0</v>
      </c>
      <c r="AS42" s="21">
        <f t="shared" si="25"/>
        <v>0</v>
      </c>
      <c r="AT42" s="21">
        <f t="shared" si="25"/>
        <v>0</v>
      </c>
      <c r="AU42" s="21">
        <f t="shared" si="25"/>
        <v>0</v>
      </c>
      <c r="AV42" s="21">
        <f t="shared" si="25"/>
        <v>0</v>
      </c>
      <c r="AW42" s="21">
        <f t="shared" si="25"/>
        <v>0</v>
      </c>
      <c r="AX42" s="21">
        <f t="shared" si="25"/>
        <v>0</v>
      </c>
      <c r="AY42" s="21">
        <f t="shared" si="25"/>
        <v>0</v>
      </c>
      <c r="AZ42" s="21">
        <f t="shared" si="25"/>
        <v>0</v>
      </c>
      <c r="BA42" s="21">
        <f t="shared" si="25"/>
        <v>0</v>
      </c>
      <c r="BB42" s="21">
        <f t="shared" si="25"/>
        <v>0</v>
      </c>
      <c r="BC42" s="21">
        <f t="shared" si="25"/>
        <v>0</v>
      </c>
      <c r="BD42" s="21">
        <f t="shared" si="25"/>
        <v>0</v>
      </c>
      <c r="BE42" s="21">
        <f t="shared" si="25"/>
        <v>0</v>
      </c>
      <c r="BF42" s="21">
        <f t="shared" si="25"/>
        <v>0</v>
      </c>
      <c r="BG42" s="21">
        <f t="shared" si="25"/>
        <v>0</v>
      </c>
      <c r="BH42" s="21">
        <f t="shared" si="25"/>
        <v>0</v>
      </c>
      <c r="BI42" s="21">
        <f t="shared" si="25"/>
        <v>0</v>
      </c>
      <c r="BJ42" s="21">
        <f t="shared" si="25"/>
        <v>0</v>
      </c>
      <c r="BK42" s="21">
        <f t="shared" si="25"/>
        <v>0</v>
      </c>
      <c r="BL42" s="21">
        <f t="shared" si="25"/>
        <v>0</v>
      </c>
      <c r="BM42" s="21">
        <f t="shared" si="25"/>
        <v>0</v>
      </c>
      <c r="BN42" s="21">
        <f aca="true" t="shared" si="26" ref="BN42:DY42">(BO38-BN38)/RADIANS($F$12)*$F$10</f>
        <v>0</v>
      </c>
      <c r="BO42" s="21">
        <f t="shared" si="26"/>
        <v>0</v>
      </c>
      <c r="BP42" s="21">
        <f t="shared" si="26"/>
        <v>0</v>
      </c>
      <c r="BQ42" s="21">
        <f t="shared" si="26"/>
        <v>0</v>
      </c>
      <c r="BR42" s="21">
        <f t="shared" si="26"/>
        <v>0</v>
      </c>
      <c r="BS42" s="21">
        <f t="shared" si="26"/>
        <v>0</v>
      </c>
      <c r="BT42" s="21">
        <f t="shared" si="26"/>
        <v>0</v>
      </c>
      <c r="BU42" s="21">
        <f t="shared" si="26"/>
        <v>0</v>
      </c>
      <c r="BV42" s="21">
        <f t="shared" si="26"/>
        <v>0</v>
      </c>
      <c r="BW42" s="21">
        <f t="shared" si="26"/>
        <v>0</v>
      </c>
      <c r="BX42" s="21">
        <f t="shared" si="26"/>
        <v>0</v>
      </c>
      <c r="BY42" s="21">
        <f t="shared" si="26"/>
        <v>0</v>
      </c>
      <c r="BZ42" s="21">
        <f t="shared" si="26"/>
        <v>0</v>
      </c>
      <c r="CA42" s="21">
        <f t="shared" si="26"/>
        <v>0</v>
      </c>
      <c r="CB42" s="21">
        <f t="shared" si="26"/>
        <v>0</v>
      </c>
      <c r="CC42" s="21">
        <f t="shared" si="26"/>
        <v>0</v>
      </c>
      <c r="CD42" s="21">
        <f t="shared" si="26"/>
        <v>0</v>
      </c>
      <c r="CE42" s="21">
        <f t="shared" si="26"/>
        <v>0</v>
      </c>
      <c r="CF42" s="21">
        <f t="shared" si="26"/>
        <v>0</v>
      </c>
      <c r="CG42" s="21">
        <f t="shared" si="26"/>
        <v>0</v>
      </c>
      <c r="CH42" s="21">
        <f t="shared" si="26"/>
        <v>0</v>
      </c>
      <c r="CI42" s="21">
        <f t="shared" si="26"/>
        <v>0</v>
      </c>
      <c r="CJ42" s="21">
        <f t="shared" si="26"/>
        <v>0</v>
      </c>
      <c r="CK42" s="21">
        <f t="shared" si="26"/>
        <v>0</v>
      </c>
      <c r="CL42" s="21">
        <f t="shared" si="26"/>
        <v>0</v>
      </c>
      <c r="CM42" s="21">
        <f t="shared" si="26"/>
        <v>0</v>
      </c>
      <c r="CN42" s="21">
        <f t="shared" si="26"/>
        <v>0</v>
      </c>
      <c r="CO42" s="21">
        <f t="shared" si="26"/>
        <v>0</v>
      </c>
      <c r="CP42" s="21">
        <f t="shared" si="26"/>
        <v>0</v>
      </c>
      <c r="CQ42" s="21">
        <f t="shared" si="26"/>
        <v>0</v>
      </c>
      <c r="CR42" s="21">
        <f t="shared" si="26"/>
        <v>0</v>
      </c>
      <c r="CS42" s="21">
        <f t="shared" si="26"/>
        <v>0</v>
      </c>
      <c r="CT42" s="21">
        <f t="shared" si="26"/>
        <v>0</v>
      </c>
      <c r="CU42" s="21">
        <f t="shared" si="26"/>
        <v>0</v>
      </c>
      <c r="CV42" s="21">
        <f t="shared" si="26"/>
        <v>0</v>
      </c>
      <c r="CW42" s="21">
        <f t="shared" si="26"/>
        <v>0</v>
      </c>
      <c r="CX42" s="21">
        <f t="shared" si="26"/>
        <v>0</v>
      </c>
      <c r="CY42" s="21">
        <f t="shared" si="26"/>
        <v>0</v>
      </c>
      <c r="CZ42" s="21">
        <f t="shared" si="26"/>
        <v>0</v>
      </c>
      <c r="DA42" s="21">
        <f t="shared" si="26"/>
        <v>0</v>
      </c>
      <c r="DB42" s="21">
        <f t="shared" si="26"/>
        <v>0</v>
      </c>
      <c r="DC42" s="21">
        <f t="shared" si="26"/>
        <v>0</v>
      </c>
      <c r="DD42" s="21">
        <f t="shared" si="26"/>
        <v>0</v>
      </c>
      <c r="DE42" s="21">
        <f t="shared" si="26"/>
        <v>0</v>
      </c>
      <c r="DF42" s="21">
        <f t="shared" si="26"/>
        <v>0</v>
      </c>
      <c r="DG42" s="21">
        <f t="shared" si="26"/>
        <v>0</v>
      </c>
      <c r="DH42" s="21">
        <f t="shared" si="26"/>
        <v>0</v>
      </c>
      <c r="DI42" s="21">
        <f t="shared" si="26"/>
        <v>0</v>
      </c>
      <c r="DJ42" s="21">
        <f t="shared" si="26"/>
        <v>0</v>
      </c>
      <c r="DK42" s="21">
        <f t="shared" si="26"/>
        <v>0</v>
      </c>
      <c r="DL42" s="21">
        <f t="shared" si="26"/>
        <v>0</v>
      </c>
      <c r="DM42" s="21">
        <f t="shared" si="26"/>
        <v>0</v>
      </c>
      <c r="DN42" s="21">
        <f t="shared" si="26"/>
        <v>0</v>
      </c>
      <c r="DO42" s="21">
        <f t="shared" si="26"/>
        <v>0</v>
      </c>
      <c r="DP42" s="21">
        <f t="shared" si="26"/>
        <v>0</v>
      </c>
      <c r="DQ42" s="21">
        <f t="shared" si="26"/>
        <v>0</v>
      </c>
      <c r="DR42" s="21">
        <f t="shared" si="26"/>
        <v>0</v>
      </c>
      <c r="DS42" s="21">
        <f t="shared" si="26"/>
        <v>0</v>
      </c>
      <c r="DT42" s="21">
        <f t="shared" si="26"/>
        <v>0</v>
      </c>
      <c r="DU42" s="21">
        <f t="shared" si="26"/>
        <v>0</v>
      </c>
      <c r="DV42" s="21">
        <f t="shared" si="26"/>
        <v>0</v>
      </c>
      <c r="DW42" s="21">
        <f t="shared" si="26"/>
        <v>0</v>
      </c>
      <c r="DX42" s="21">
        <f t="shared" si="26"/>
        <v>0</v>
      </c>
      <c r="DY42" s="21">
        <f t="shared" si="26"/>
        <v>0</v>
      </c>
      <c r="DZ42" s="21">
        <f aca="true" t="shared" si="27" ref="DZ42:GK42">(EA38-DZ38)/RADIANS($F$12)*$F$10</f>
        <v>0</v>
      </c>
      <c r="EA42" s="21">
        <f t="shared" si="27"/>
        <v>0</v>
      </c>
      <c r="EB42" s="21">
        <f t="shared" si="27"/>
        <v>0</v>
      </c>
      <c r="EC42" s="21">
        <f t="shared" si="27"/>
        <v>0</v>
      </c>
      <c r="ED42" s="21">
        <f t="shared" si="27"/>
        <v>0</v>
      </c>
      <c r="EE42" s="21">
        <f t="shared" si="27"/>
        <v>0</v>
      </c>
      <c r="EF42" s="21">
        <f t="shared" si="27"/>
        <v>0</v>
      </c>
      <c r="EG42" s="21">
        <f t="shared" si="27"/>
        <v>0</v>
      </c>
      <c r="EH42" s="21">
        <f t="shared" si="27"/>
        <v>0</v>
      </c>
      <c r="EI42" s="21">
        <f t="shared" si="27"/>
        <v>0</v>
      </c>
      <c r="EJ42" s="21">
        <f t="shared" si="27"/>
        <v>0</v>
      </c>
      <c r="EK42" s="21">
        <f t="shared" si="27"/>
        <v>0</v>
      </c>
      <c r="EL42" s="21">
        <f t="shared" si="27"/>
        <v>0</v>
      </c>
      <c r="EM42" s="21">
        <f t="shared" si="27"/>
        <v>0</v>
      </c>
      <c r="EN42" s="21">
        <f t="shared" si="27"/>
        <v>0</v>
      </c>
      <c r="EO42" s="21">
        <f t="shared" si="27"/>
        <v>0</v>
      </c>
      <c r="EP42" s="21">
        <f t="shared" si="27"/>
        <v>0</v>
      </c>
      <c r="EQ42" s="21">
        <f t="shared" si="27"/>
        <v>0</v>
      </c>
      <c r="ER42" s="21">
        <f t="shared" si="27"/>
        <v>0</v>
      </c>
      <c r="ES42" s="21">
        <f t="shared" si="27"/>
        <v>0</v>
      </c>
      <c r="ET42" s="21">
        <f t="shared" si="27"/>
        <v>0</v>
      </c>
      <c r="EU42" s="21">
        <f t="shared" si="27"/>
        <v>0</v>
      </c>
      <c r="EV42" s="21">
        <f t="shared" si="27"/>
        <v>0</v>
      </c>
      <c r="EW42" s="21">
        <f t="shared" si="27"/>
        <v>0</v>
      </c>
      <c r="EX42" s="21">
        <f t="shared" si="27"/>
        <v>0</v>
      </c>
      <c r="EY42" s="21">
        <f t="shared" si="27"/>
        <v>0</v>
      </c>
      <c r="EZ42" s="21">
        <f t="shared" si="27"/>
        <v>0</v>
      </c>
      <c r="FA42" s="21">
        <f t="shared" si="27"/>
        <v>0</v>
      </c>
      <c r="FB42" s="21">
        <f t="shared" si="27"/>
        <v>0</v>
      </c>
      <c r="FC42" s="21">
        <f t="shared" si="27"/>
        <v>0</v>
      </c>
      <c r="FD42" s="21">
        <f t="shared" si="27"/>
        <v>0</v>
      </c>
      <c r="FE42" s="21">
        <f t="shared" si="27"/>
        <v>0</v>
      </c>
      <c r="FF42" s="21">
        <f t="shared" si="27"/>
        <v>0</v>
      </c>
      <c r="FG42" s="21">
        <f t="shared" si="27"/>
        <v>0</v>
      </c>
      <c r="FH42" s="21">
        <f t="shared" si="27"/>
        <v>0</v>
      </c>
      <c r="FI42" s="21">
        <f t="shared" si="27"/>
        <v>0</v>
      </c>
      <c r="FJ42" s="21">
        <f t="shared" si="27"/>
        <v>0</v>
      </c>
      <c r="FK42" s="21">
        <f t="shared" si="27"/>
        <v>0</v>
      </c>
      <c r="FL42" s="21">
        <f t="shared" si="27"/>
        <v>0</v>
      </c>
      <c r="FM42" s="21">
        <f t="shared" si="27"/>
        <v>0</v>
      </c>
      <c r="FN42" s="21">
        <f t="shared" si="27"/>
        <v>0</v>
      </c>
      <c r="FO42" s="21">
        <f t="shared" si="27"/>
        <v>0</v>
      </c>
      <c r="FP42" s="21">
        <f t="shared" si="27"/>
        <v>0</v>
      </c>
      <c r="FQ42" s="21">
        <f t="shared" si="27"/>
        <v>0</v>
      </c>
      <c r="FR42" s="21">
        <f t="shared" si="27"/>
        <v>0</v>
      </c>
      <c r="FS42" s="21">
        <f t="shared" si="27"/>
        <v>0</v>
      </c>
      <c r="FT42" s="21">
        <f t="shared" si="27"/>
        <v>0</v>
      </c>
      <c r="FU42" s="21">
        <f t="shared" si="27"/>
        <v>0</v>
      </c>
      <c r="FV42" s="21">
        <f t="shared" si="27"/>
        <v>0</v>
      </c>
      <c r="FW42" s="21">
        <f t="shared" si="27"/>
        <v>0</v>
      </c>
      <c r="FX42" s="21">
        <f t="shared" si="27"/>
        <v>0</v>
      </c>
      <c r="FY42" s="21">
        <f t="shared" si="27"/>
        <v>0</v>
      </c>
      <c r="FZ42" s="21">
        <f t="shared" si="27"/>
        <v>0</v>
      </c>
      <c r="GA42" s="21">
        <f t="shared" si="27"/>
        <v>0</v>
      </c>
      <c r="GB42" s="21">
        <f t="shared" si="27"/>
        <v>0</v>
      </c>
      <c r="GC42" s="21">
        <f t="shared" si="27"/>
        <v>0</v>
      </c>
      <c r="GD42" s="21">
        <f t="shared" si="27"/>
        <v>0</v>
      </c>
      <c r="GE42" s="21">
        <f t="shared" si="27"/>
        <v>0</v>
      </c>
      <c r="GF42" s="21">
        <f t="shared" si="27"/>
        <v>0</v>
      </c>
      <c r="GG42" s="21">
        <f t="shared" si="27"/>
        <v>0</v>
      </c>
      <c r="GH42" s="21">
        <f t="shared" si="27"/>
        <v>0</v>
      </c>
      <c r="GI42" s="21">
        <f t="shared" si="27"/>
        <v>0</v>
      </c>
      <c r="GJ42" s="21">
        <f t="shared" si="27"/>
        <v>0</v>
      </c>
      <c r="GK42" s="21">
        <f t="shared" si="27"/>
        <v>0</v>
      </c>
      <c r="GL42" s="21">
        <f aca="true" t="shared" si="28" ref="GL42:IU42">(GM38-GL38)/RADIANS($F$12)*$F$10</f>
        <v>0</v>
      </c>
      <c r="GM42" s="21">
        <f t="shared" si="28"/>
        <v>0</v>
      </c>
      <c r="GN42" s="21">
        <f t="shared" si="28"/>
        <v>0</v>
      </c>
      <c r="GO42" s="21">
        <f t="shared" si="28"/>
        <v>0</v>
      </c>
      <c r="GP42" s="21">
        <f t="shared" si="28"/>
        <v>0</v>
      </c>
      <c r="GQ42" s="21">
        <f t="shared" si="28"/>
        <v>0</v>
      </c>
      <c r="GR42" s="21">
        <f t="shared" si="28"/>
        <v>0</v>
      </c>
      <c r="GS42" s="21">
        <f t="shared" si="28"/>
        <v>0</v>
      </c>
      <c r="GT42" s="21">
        <f t="shared" si="28"/>
        <v>0</v>
      </c>
      <c r="GU42" s="21">
        <f t="shared" si="28"/>
        <v>0</v>
      </c>
      <c r="GV42" s="21">
        <f t="shared" si="28"/>
        <v>0</v>
      </c>
      <c r="GW42" s="21">
        <f t="shared" si="28"/>
        <v>0</v>
      </c>
      <c r="GX42" s="21">
        <f t="shared" si="28"/>
        <v>0</v>
      </c>
      <c r="GY42" s="21">
        <f t="shared" si="28"/>
        <v>0</v>
      </c>
      <c r="GZ42" s="21">
        <f t="shared" si="28"/>
        <v>0</v>
      </c>
      <c r="HA42" s="21">
        <f t="shared" si="28"/>
        <v>0</v>
      </c>
      <c r="HB42" s="21">
        <f t="shared" si="28"/>
        <v>0</v>
      </c>
      <c r="HC42" s="21">
        <f t="shared" si="28"/>
        <v>0</v>
      </c>
      <c r="HD42" s="21">
        <f t="shared" si="28"/>
        <v>0</v>
      </c>
      <c r="HE42" s="21">
        <f t="shared" si="28"/>
        <v>0</v>
      </c>
      <c r="HF42" s="21">
        <f t="shared" si="28"/>
        <v>0</v>
      </c>
      <c r="HG42" s="21">
        <f t="shared" si="28"/>
        <v>0</v>
      </c>
      <c r="HH42" s="21">
        <f t="shared" si="28"/>
        <v>0</v>
      </c>
      <c r="HI42" s="21">
        <f t="shared" si="28"/>
        <v>0</v>
      </c>
      <c r="HJ42" s="21">
        <f t="shared" si="28"/>
        <v>0</v>
      </c>
      <c r="HK42" s="21">
        <f t="shared" si="28"/>
        <v>0</v>
      </c>
      <c r="HL42" s="21">
        <f t="shared" si="28"/>
        <v>0</v>
      </c>
      <c r="HM42" s="21">
        <f t="shared" si="28"/>
        <v>0</v>
      </c>
      <c r="HN42" s="21">
        <f t="shared" si="28"/>
        <v>0</v>
      </c>
      <c r="HO42" s="21">
        <f t="shared" si="28"/>
        <v>0</v>
      </c>
      <c r="HP42" s="21">
        <f t="shared" si="28"/>
        <v>0</v>
      </c>
      <c r="HQ42" s="21">
        <f t="shared" si="28"/>
        <v>0</v>
      </c>
      <c r="HR42" s="21">
        <f t="shared" si="28"/>
        <v>0</v>
      </c>
      <c r="HS42" s="21">
        <f t="shared" si="28"/>
        <v>0</v>
      </c>
      <c r="HT42" s="21">
        <f t="shared" si="28"/>
        <v>0</v>
      </c>
      <c r="HU42" s="21">
        <f t="shared" si="28"/>
        <v>0</v>
      </c>
      <c r="HV42" s="21">
        <f t="shared" si="28"/>
        <v>0</v>
      </c>
      <c r="HW42" s="21">
        <f t="shared" si="28"/>
        <v>0</v>
      </c>
      <c r="HX42" s="21">
        <f t="shared" si="28"/>
        <v>0</v>
      </c>
      <c r="HY42" s="21">
        <f t="shared" si="28"/>
        <v>0</v>
      </c>
      <c r="HZ42" s="21">
        <f t="shared" si="28"/>
        <v>0</v>
      </c>
      <c r="IA42" s="21">
        <f t="shared" si="28"/>
        <v>0</v>
      </c>
      <c r="IB42" s="21">
        <f t="shared" si="28"/>
        <v>0</v>
      </c>
      <c r="IC42" s="21">
        <f t="shared" si="28"/>
        <v>0</v>
      </c>
      <c r="ID42" s="21">
        <f t="shared" si="28"/>
        <v>0</v>
      </c>
      <c r="IE42" s="21">
        <f t="shared" si="28"/>
        <v>0</v>
      </c>
      <c r="IF42" s="21">
        <f t="shared" si="28"/>
        <v>0</v>
      </c>
      <c r="IG42" s="21">
        <f t="shared" si="28"/>
        <v>0</v>
      </c>
      <c r="IH42" s="21">
        <f t="shared" si="28"/>
        <v>0</v>
      </c>
      <c r="II42" s="21">
        <f t="shared" si="28"/>
        <v>0</v>
      </c>
      <c r="IJ42" s="21">
        <f t="shared" si="28"/>
        <v>0</v>
      </c>
      <c r="IK42" s="21">
        <f t="shared" si="28"/>
        <v>0</v>
      </c>
      <c r="IL42" s="21">
        <f t="shared" si="28"/>
        <v>0</v>
      </c>
      <c r="IM42" s="21">
        <f t="shared" si="28"/>
        <v>0</v>
      </c>
      <c r="IN42" s="21">
        <f t="shared" si="28"/>
        <v>0</v>
      </c>
      <c r="IO42" s="21">
        <f t="shared" si="28"/>
        <v>0</v>
      </c>
      <c r="IP42" s="21">
        <f t="shared" si="28"/>
        <v>0</v>
      </c>
      <c r="IQ42" s="21">
        <f t="shared" si="28"/>
        <v>0</v>
      </c>
      <c r="IR42" s="21">
        <f t="shared" si="28"/>
        <v>0</v>
      </c>
      <c r="IS42" s="21">
        <f t="shared" si="28"/>
        <v>0</v>
      </c>
      <c r="IT42" s="21">
        <f t="shared" si="28"/>
        <v>0</v>
      </c>
      <c r="IU42" s="21">
        <f t="shared" si="28"/>
        <v>0</v>
      </c>
      <c r="IV42" s="21" t="e">
        <f>(#REF!-IV38)/RADIANS($F$12)*$F$10</f>
        <v>#REF!</v>
      </c>
    </row>
    <row r="43" spans="1:256" s="11" customFormat="1" ht="16.5" thickBot="1">
      <c r="A43" s="121" t="s">
        <v>115</v>
      </c>
      <c r="B43" s="21">
        <f aca="true" t="shared" si="29" ref="B43:BM43">B39*B34+B40*B35+B41*F10</f>
        <v>0</v>
      </c>
      <c r="C43" s="21">
        <f t="shared" si="29"/>
        <v>0</v>
      </c>
      <c r="D43" s="21">
        <f t="shared" si="29"/>
        <v>0</v>
      </c>
      <c r="E43" s="21">
        <f t="shared" si="29"/>
        <v>7.105427357601002E-15</v>
      </c>
      <c r="F43" s="21">
        <f t="shared" si="29"/>
        <v>7.105427357601002E-15</v>
      </c>
      <c r="G43" s="21">
        <f t="shared" si="29"/>
        <v>7.105427357601002E-15</v>
      </c>
      <c r="H43" s="21">
        <f t="shared" si="29"/>
        <v>0</v>
      </c>
      <c r="I43" s="21">
        <f t="shared" si="29"/>
        <v>0</v>
      </c>
      <c r="J43" s="21">
        <f t="shared" si="29"/>
        <v>0</v>
      </c>
      <c r="K43" s="21">
        <f t="shared" si="29"/>
        <v>0</v>
      </c>
      <c r="L43" s="21">
        <f t="shared" si="29"/>
        <v>-7.105427357601002E-15</v>
      </c>
      <c r="M43" s="21">
        <f t="shared" si="29"/>
        <v>0</v>
      </c>
      <c r="N43" s="21">
        <f t="shared" si="29"/>
        <v>7.105427357601002E-15</v>
      </c>
      <c r="O43" s="21">
        <f t="shared" si="29"/>
        <v>0</v>
      </c>
      <c r="P43" s="21">
        <f t="shared" si="29"/>
        <v>0</v>
      </c>
      <c r="Q43" s="21">
        <f t="shared" si="29"/>
        <v>0</v>
      </c>
      <c r="R43" s="21">
        <f t="shared" si="29"/>
        <v>-7.105427357601002E-15</v>
      </c>
      <c r="S43" s="21">
        <f t="shared" si="29"/>
        <v>7.105427357601002E-15</v>
      </c>
      <c r="T43" s="21">
        <f t="shared" si="29"/>
        <v>0</v>
      </c>
      <c r="U43" s="21">
        <f t="shared" si="29"/>
        <v>-7.105427357601002E-15</v>
      </c>
      <c r="V43" s="21">
        <f t="shared" si="29"/>
        <v>0</v>
      </c>
      <c r="W43" s="21">
        <f t="shared" si="29"/>
        <v>0</v>
      </c>
      <c r="X43" s="21">
        <f t="shared" si="29"/>
        <v>0</v>
      </c>
      <c r="Y43" s="21">
        <f t="shared" si="29"/>
        <v>0</v>
      </c>
      <c r="Z43" s="21">
        <f t="shared" si="29"/>
        <v>0</v>
      </c>
      <c r="AA43" s="21">
        <f t="shared" si="29"/>
        <v>0</v>
      </c>
      <c r="AB43" s="21">
        <f t="shared" si="29"/>
        <v>0</v>
      </c>
      <c r="AC43" s="21">
        <f t="shared" si="29"/>
        <v>0</v>
      </c>
      <c r="AD43" s="21">
        <f t="shared" si="29"/>
        <v>0</v>
      </c>
      <c r="AE43" s="21">
        <f t="shared" si="29"/>
        <v>0</v>
      </c>
      <c r="AF43" s="21">
        <f t="shared" si="29"/>
        <v>0</v>
      </c>
      <c r="AG43" s="21">
        <f t="shared" si="29"/>
        <v>0</v>
      </c>
      <c r="AH43" s="21">
        <f t="shared" si="29"/>
        <v>0</v>
      </c>
      <c r="AI43" s="21">
        <f t="shared" si="29"/>
        <v>0</v>
      </c>
      <c r="AJ43" s="21">
        <f t="shared" si="29"/>
        <v>0</v>
      </c>
      <c r="AK43" s="21">
        <f t="shared" si="29"/>
        <v>0</v>
      </c>
      <c r="AL43" s="21">
        <f t="shared" si="29"/>
        <v>0</v>
      </c>
      <c r="AM43" s="21">
        <f t="shared" si="29"/>
        <v>0</v>
      </c>
      <c r="AN43" s="21">
        <f t="shared" si="29"/>
        <v>0</v>
      </c>
      <c r="AO43" s="21">
        <f t="shared" si="29"/>
        <v>0</v>
      </c>
      <c r="AP43" s="21">
        <f t="shared" si="29"/>
        <v>0</v>
      </c>
      <c r="AQ43" s="21">
        <f t="shared" si="29"/>
        <v>0</v>
      </c>
      <c r="AR43" s="21">
        <f t="shared" si="29"/>
        <v>0</v>
      </c>
      <c r="AS43" s="21">
        <f t="shared" si="29"/>
        <v>0</v>
      </c>
      <c r="AT43" s="21">
        <f t="shared" si="29"/>
        <v>0</v>
      </c>
      <c r="AU43" s="21">
        <f t="shared" si="29"/>
        <v>0</v>
      </c>
      <c r="AV43" s="21">
        <f t="shared" si="29"/>
        <v>0</v>
      </c>
      <c r="AW43" s="21">
        <f t="shared" si="29"/>
        <v>0</v>
      </c>
      <c r="AX43" s="21">
        <f t="shared" si="29"/>
        <v>0</v>
      </c>
      <c r="AY43" s="21">
        <f t="shared" si="29"/>
        <v>0</v>
      </c>
      <c r="AZ43" s="21">
        <f t="shared" si="29"/>
        <v>0</v>
      </c>
      <c r="BA43" s="21">
        <f t="shared" si="29"/>
        <v>0</v>
      </c>
      <c r="BB43" s="21">
        <f t="shared" si="29"/>
        <v>0</v>
      </c>
      <c r="BC43" s="21">
        <f t="shared" si="29"/>
        <v>0</v>
      </c>
      <c r="BD43" s="21">
        <f t="shared" si="29"/>
        <v>0</v>
      </c>
      <c r="BE43" s="21">
        <f t="shared" si="29"/>
        <v>0</v>
      </c>
      <c r="BF43" s="21">
        <f t="shared" si="29"/>
        <v>0</v>
      </c>
      <c r="BG43" s="21">
        <f t="shared" si="29"/>
        <v>0</v>
      </c>
      <c r="BH43" s="21">
        <f t="shared" si="29"/>
        <v>0</v>
      </c>
      <c r="BI43" s="21">
        <f t="shared" si="29"/>
        <v>0</v>
      </c>
      <c r="BJ43" s="21">
        <f t="shared" si="29"/>
        <v>0</v>
      </c>
      <c r="BK43" s="21">
        <f t="shared" si="29"/>
        <v>0</v>
      </c>
      <c r="BL43" s="21">
        <f t="shared" si="29"/>
        <v>0</v>
      </c>
      <c r="BM43" s="21">
        <f t="shared" si="29"/>
        <v>0</v>
      </c>
      <c r="BN43" s="21">
        <f aca="true" t="shared" si="30" ref="BN43:DY43">BN39*BN34+BN40*BN35+BN41*BR10</f>
        <v>0</v>
      </c>
      <c r="BO43" s="21">
        <f t="shared" si="30"/>
        <v>0</v>
      </c>
      <c r="BP43" s="21">
        <f t="shared" si="30"/>
        <v>0</v>
      </c>
      <c r="BQ43" s="21">
        <f t="shared" si="30"/>
        <v>0</v>
      </c>
      <c r="BR43" s="21">
        <f t="shared" si="30"/>
        <v>0</v>
      </c>
      <c r="BS43" s="21">
        <f t="shared" si="30"/>
        <v>0</v>
      </c>
      <c r="BT43" s="21">
        <f t="shared" si="30"/>
        <v>0</v>
      </c>
      <c r="BU43" s="21">
        <f t="shared" si="30"/>
        <v>0</v>
      </c>
      <c r="BV43" s="21">
        <f t="shared" si="30"/>
        <v>0</v>
      </c>
      <c r="BW43" s="21">
        <f t="shared" si="30"/>
        <v>0</v>
      </c>
      <c r="BX43" s="21">
        <f t="shared" si="30"/>
        <v>0</v>
      </c>
      <c r="BY43" s="21">
        <f t="shared" si="30"/>
        <v>0</v>
      </c>
      <c r="BZ43" s="21">
        <f t="shared" si="30"/>
        <v>0</v>
      </c>
      <c r="CA43" s="21">
        <f t="shared" si="30"/>
        <v>0</v>
      </c>
      <c r="CB43" s="21">
        <f t="shared" si="30"/>
        <v>0</v>
      </c>
      <c r="CC43" s="21">
        <f t="shared" si="30"/>
        <v>0</v>
      </c>
      <c r="CD43" s="21">
        <f t="shared" si="30"/>
        <v>0</v>
      </c>
      <c r="CE43" s="21">
        <f t="shared" si="30"/>
        <v>0</v>
      </c>
      <c r="CF43" s="21">
        <f t="shared" si="30"/>
        <v>0</v>
      </c>
      <c r="CG43" s="21">
        <f t="shared" si="30"/>
        <v>0</v>
      </c>
      <c r="CH43" s="21">
        <f t="shared" si="30"/>
        <v>0</v>
      </c>
      <c r="CI43" s="21">
        <f t="shared" si="30"/>
        <v>0</v>
      </c>
      <c r="CJ43" s="21">
        <f t="shared" si="30"/>
        <v>0</v>
      </c>
      <c r="CK43" s="21">
        <f t="shared" si="30"/>
        <v>0</v>
      </c>
      <c r="CL43" s="21">
        <f t="shared" si="30"/>
        <v>0</v>
      </c>
      <c r="CM43" s="21">
        <f t="shared" si="30"/>
        <v>0</v>
      </c>
      <c r="CN43" s="21">
        <f t="shared" si="30"/>
        <v>0</v>
      </c>
      <c r="CO43" s="21">
        <f t="shared" si="30"/>
        <v>0</v>
      </c>
      <c r="CP43" s="21">
        <f t="shared" si="30"/>
        <v>0</v>
      </c>
      <c r="CQ43" s="21">
        <f t="shared" si="30"/>
        <v>0</v>
      </c>
      <c r="CR43" s="21">
        <f t="shared" si="30"/>
        <v>0</v>
      </c>
      <c r="CS43" s="21">
        <f t="shared" si="30"/>
        <v>0</v>
      </c>
      <c r="CT43" s="21">
        <f t="shared" si="30"/>
        <v>0</v>
      </c>
      <c r="CU43" s="21">
        <f t="shared" si="30"/>
        <v>0</v>
      </c>
      <c r="CV43" s="21">
        <f t="shared" si="30"/>
        <v>0</v>
      </c>
      <c r="CW43" s="21">
        <f t="shared" si="30"/>
        <v>0</v>
      </c>
      <c r="CX43" s="21">
        <f t="shared" si="30"/>
        <v>0</v>
      </c>
      <c r="CY43" s="21">
        <f t="shared" si="30"/>
        <v>0</v>
      </c>
      <c r="CZ43" s="21">
        <f t="shared" si="30"/>
        <v>0</v>
      </c>
      <c r="DA43" s="21">
        <f t="shared" si="30"/>
        <v>0</v>
      </c>
      <c r="DB43" s="21">
        <f t="shared" si="30"/>
        <v>0</v>
      </c>
      <c r="DC43" s="21">
        <f t="shared" si="30"/>
        <v>0</v>
      </c>
      <c r="DD43" s="21">
        <f t="shared" si="30"/>
        <v>0</v>
      </c>
      <c r="DE43" s="21">
        <f t="shared" si="30"/>
        <v>0</v>
      </c>
      <c r="DF43" s="21">
        <f t="shared" si="30"/>
        <v>0</v>
      </c>
      <c r="DG43" s="21">
        <f t="shared" si="30"/>
        <v>0</v>
      </c>
      <c r="DH43" s="21">
        <f t="shared" si="30"/>
        <v>0</v>
      </c>
      <c r="DI43" s="21">
        <f t="shared" si="30"/>
        <v>0</v>
      </c>
      <c r="DJ43" s="21">
        <f t="shared" si="30"/>
        <v>0</v>
      </c>
      <c r="DK43" s="21">
        <f t="shared" si="30"/>
        <v>0</v>
      </c>
      <c r="DL43" s="21">
        <f t="shared" si="30"/>
        <v>0</v>
      </c>
      <c r="DM43" s="21">
        <f t="shared" si="30"/>
        <v>0</v>
      </c>
      <c r="DN43" s="21">
        <f t="shared" si="30"/>
        <v>0</v>
      </c>
      <c r="DO43" s="21">
        <f t="shared" si="30"/>
        <v>0</v>
      </c>
      <c r="DP43" s="21">
        <f t="shared" si="30"/>
        <v>0</v>
      </c>
      <c r="DQ43" s="21">
        <f t="shared" si="30"/>
        <v>0</v>
      </c>
      <c r="DR43" s="21">
        <f t="shared" si="30"/>
        <v>0</v>
      </c>
      <c r="DS43" s="21">
        <f t="shared" si="30"/>
        <v>0</v>
      </c>
      <c r="DT43" s="21">
        <f t="shared" si="30"/>
        <v>0</v>
      </c>
      <c r="DU43" s="21">
        <f t="shared" si="30"/>
        <v>0</v>
      </c>
      <c r="DV43" s="21">
        <f t="shared" si="30"/>
        <v>0</v>
      </c>
      <c r="DW43" s="21">
        <f t="shared" si="30"/>
        <v>0</v>
      </c>
      <c r="DX43" s="21">
        <f t="shared" si="30"/>
        <v>0</v>
      </c>
      <c r="DY43" s="21">
        <f t="shared" si="30"/>
        <v>0</v>
      </c>
      <c r="DZ43" s="21">
        <f aca="true" t="shared" si="31" ref="DZ43:GK43">DZ39*DZ34+DZ40*DZ35+DZ41*ED10</f>
        <v>0</v>
      </c>
      <c r="EA43" s="21">
        <f t="shared" si="31"/>
        <v>0</v>
      </c>
      <c r="EB43" s="21">
        <f t="shared" si="31"/>
        <v>0</v>
      </c>
      <c r="EC43" s="21">
        <f t="shared" si="31"/>
        <v>0</v>
      </c>
      <c r="ED43" s="21">
        <f t="shared" si="31"/>
        <v>0</v>
      </c>
      <c r="EE43" s="21">
        <f t="shared" si="31"/>
        <v>0</v>
      </c>
      <c r="EF43" s="21">
        <f t="shared" si="31"/>
        <v>0</v>
      </c>
      <c r="EG43" s="21">
        <f t="shared" si="31"/>
        <v>0</v>
      </c>
      <c r="EH43" s="21">
        <f t="shared" si="31"/>
        <v>0</v>
      </c>
      <c r="EI43" s="21">
        <f t="shared" si="31"/>
        <v>0</v>
      </c>
      <c r="EJ43" s="21">
        <f t="shared" si="31"/>
        <v>0</v>
      </c>
      <c r="EK43" s="21">
        <f t="shared" si="31"/>
        <v>0</v>
      </c>
      <c r="EL43" s="21">
        <f t="shared" si="31"/>
        <v>0</v>
      </c>
      <c r="EM43" s="21">
        <f t="shared" si="31"/>
        <v>0</v>
      </c>
      <c r="EN43" s="21">
        <f t="shared" si="31"/>
        <v>0</v>
      </c>
      <c r="EO43" s="21">
        <f t="shared" si="31"/>
        <v>0</v>
      </c>
      <c r="EP43" s="21">
        <f t="shared" si="31"/>
        <v>0</v>
      </c>
      <c r="EQ43" s="21">
        <f t="shared" si="31"/>
        <v>0</v>
      </c>
      <c r="ER43" s="21">
        <f t="shared" si="31"/>
        <v>0</v>
      </c>
      <c r="ES43" s="21">
        <f t="shared" si="31"/>
        <v>0</v>
      </c>
      <c r="ET43" s="21">
        <f t="shared" si="31"/>
        <v>0</v>
      </c>
      <c r="EU43" s="21">
        <f t="shared" si="31"/>
        <v>0</v>
      </c>
      <c r="EV43" s="21">
        <f t="shared" si="31"/>
        <v>0</v>
      </c>
      <c r="EW43" s="21">
        <f t="shared" si="31"/>
        <v>0</v>
      </c>
      <c r="EX43" s="21">
        <f t="shared" si="31"/>
        <v>0</v>
      </c>
      <c r="EY43" s="21">
        <f t="shared" si="31"/>
        <v>0</v>
      </c>
      <c r="EZ43" s="21">
        <f t="shared" si="31"/>
        <v>0</v>
      </c>
      <c r="FA43" s="21">
        <f t="shared" si="31"/>
        <v>0</v>
      </c>
      <c r="FB43" s="21">
        <f t="shared" si="31"/>
        <v>0</v>
      </c>
      <c r="FC43" s="21">
        <f t="shared" si="31"/>
        <v>0</v>
      </c>
      <c r="FD43" s="21">
        <f t="shared" si="31"/>
        <v>0</v>
      </c>
      <c r="FE43" s="21">
        <f t="shared" si="31"/>
        <v>0</v>
      </c>
      <c r="FF43" s="21">
        <f t="shared" si="31"/>
        <v>0</v>
      </c>
      <c r="FG43" s="21">
        <f t="shared" si="31"/>
        <v>0</v>
      </c>
      <c r="FH43" s="21">
        <f t="shared" si="31"/>
        <v>0</v>
      </c>
      <c r="FI43" s="21">
        <f t="shared" si="31"/>
        <v>0</v>
      </c>
      <c r="FJ43" s="21">
        <f t="shared" si="31"/>
        <v>0</v>
      </c>
      <c r="FK43" s="21">
        <f t="shared" si="31"/>
        <v>0</v>
      </c>
      <c r="FL43" s="21">
        <f t="shared" si="31"/>
        <v>0</v>
      </c>
      <c r="FM43" s="21">
        <f t="shared" si="31"/>
        <v>0</v>
      </c>
      <c r="FN43" s="21">
        <f t="shared" si="31"/>
        <v>0</v>
      </c>
      <c r="FO43" s="21">
        <f t="shared" si="31"/>
        <v>0</v>
      </c>
      <c r="FP43" s="21">
        <f t="shared" si="31"/>
        <v>0</v>
      </c>
      <c r="FQ43" s="21">
        <f t="shared" si="31"/>
        <v>0</v>
      </c>
      <c r="FR43" s="21">
        <f t="shared" si="31"/>
        <v>0</v>
      </c>
      <c r="FS43" s="21">
        <f t="shared" si="31"/>
        <v>0</v>
      </c>
      <c r="FT43" s="21">
        <f t="shared" si="31"/>
        <v>0</v>
      </c>
      <c r="FU43" s="21">
        <f t="shared" si="31"/>
        <v>0</v>
      </c>
      <c r="FV43" s="21">
        <f t="shared" si="31"/>
        <v>0</v>
      </c>
      <c r="FW43" s="21">
        <f t="shared" si="31"/>
        <v>0</v>
      </c>
      <c r="FX43" s="21">
        <f t="shared" si="31"/>
        <v>0</v>
      </c>
      <c r="FY43" s="21">
        <f t="shared" si="31"/>
        <v>0</v>
      </c>
      <c r="FZ43" s="21">
        <f t="shared" si="31"/>
        <v>0</v>
      </c>
      <c r="GA43" s="21">
        <f t="shared" si="31"/>
        <v>0</v>
      </c>
      <c r="GB43" s="21">
        <f t="shared" si="31"/>
        <v>0</v>
      </c>
      <c r="GC43" s="21">
        <f t="shared" si="31"/>
        <v>0</v>
      </c>
      <c r="GD43" s="21">
        <f t="shared" si="31"/>
        <v>0</v>
      </c>
      <c r="GE43" s="21">
        <f t="shared" si="31"/>
        <v>0</v>
      </c>
      <c r="GF43" s="21">
        <f t="shared" si="31"/>
        <v>0</v>
      </c>
      <c r="GG43" s="21">
        <f t="shared" si="31"/>
        <v>0</v>
      </c>
      <c r="GH43" s="21">
        <f t="shared" si="31"/>
        <v>0</v>
      </c>
      <c r="GI43" s="21">
        <f t="shared" si="31"/>
        <v>0</v>
      </c>
      <c r="GJ43" s="21">
        <f t="shared" si="31"/>
        <v>0</v>
      </c>
      <c r="GK43" s="21">
        <f t="shared" si="31"/>
        <v>0</v>
      </c>
      <c r="GL43" s="21">
        <f aca="true" t="shared" si="32" ref="GL43:HQ43">GL39*GL34+GL40*GL35+GL41*GP10</f>
        <v>0</v>
      </c>
      <c r="GM43" s="21">
        <f t="shared" si="32"/>
        <v>0</v>
      </c>
      <c r="GN43" s="21">
        <f t="shared" si="32"/>
        <v>0</v>
      </c>
      <c r="GO43" s="21">
        <f t="shared" si="32"/>
        <v>0</v>
      </c>
      <c r="GP43" s="21">
        <f t="shared" si="32"/>
        <v>0</v>
      </c>
      <c r="GQ43" s="21">
        <f t="shared" si="32"/>
        <v>0</v>
      </c>
      <c r="GR43" s="21">
        <f t="shared" si="32"/>
        <v>0</v>
      </c>
      <c r="GS43" s="21">
        <f t="shared" si="32"/>
        <v>0</v>
      </c>
      <c r="GT43" s="21">
        <f t="shared" si="32"/>
        <v>0</v>
      </c>
      <c r="GU43" s="21">
        <f t="shared" si="32"/>
        <v>0</v>
      </c>
      <c r="GV43" s="21">
        <f t="shared" si="32"/>
        <v>0</v>
      </c>
      <c r="GW43" s="21">
        <f t="shared" si="32"/>
        <v>0</v>
      </c>
      <c r="GX43" s="21">
        <f t="shared" si="32"/>
        <v>0</v>
      </c>
      <c r="GY43" s="21">
        <f t="shared" si="32"/>
        <v>0</v>
      </c>
      <c r="GZ43" s="21">
        <f t="shared" si="32"/>
        <v>0</v>
      </c>
      <c r="HA43" s="21">
        <f t="shared" si="32"/>
        <v>0</v>
      </c>
      <c r="HB43" s="21">
        <f t="shared" si="32"/>
        <v>0</v>
      </c>
      <c r="HC43" s="21">
        <f t="shared" si="32"/>
        <v>0</v>
      </c>
      <c r="HD43" s="21">
        <f t="shared" si="32"/>
        <v>0</v>
      </c>
      <c r="HE43" s="21">
        <f t="shared" si="32"/>
        <v>0</v>
      </c>
      <c r="HF43" s="21">
        <f t="shared" si="32"/>
        <v>0</v>
      </c>
      <c r="HG43" s="21">
        <f t="shared" si="32"/>
        <v>0</v>
      </c>
      <c r="HH43" s="21">
        <f t="shared" si="32"/>
        <v>0</v>
      </c>
      <c r="HI43" s="21">
        <f t="shared" si="32"/>
        <v>0</v>
      </c>
      <c r="HJ43" s="21">
        <f t="shared" si="32"/>
        <v>0</v>
      </c>
      <c r="HK43" s="21">
        <f t="shared" si="32"/>
        <v>0</v>
      </c>
      <c r="HL43" s="21">
        <f t="shared" si="32"/>
        <v>0</v>
      </c>
      <c r="HM43" s="21">
        <f t="shared" si="32"/>
        <v>0</v>
      </c>
      <c r="HN43" s="21">
        <f t="shared" si="32"/>
        <v>0</v>
      </c>
      <c r="HO43" s="21">
        <f t="shared" si="32"/>
        <v>0</v>
      </c>
      <c r="HP43" s="21">
        <f t="shared" si="32"/>
        <v>0</v>
      </c>
      <c r="HQ43" s="21">
        <f t="shared" si="32"/>
        <v>0</v>
      </c>
      <c r="HR43" s="21">
        <f aca="true" t="shared" si="33" ref="HR43:IR43">HR39*HR34+HR40*HR35+HR41*HV10</f>
        <v>0</v>
      </c>
      <c r="HS43" s="21">
        <f t="shared" si="33"/>
        <v>0</v>
      </c>
      <c r="HT43" s="21">
        <f t="shared" si="33"/>
        <v>0</v>
      </c>
      <c r="HU43" s="21">
        <f t="shared" si="33"/>
        <v>0</v>
      </c>
      <c r="HV43" s="21">
        <f t="shared" si="33"/>
        <v>0</v>
      </c>
      <c r="HW43" s="21">
        <f t="shared" si="33"/>
        <v>0</v>
      </c>
      <c r="HX43" s="21">
        <f t="shared" si="33"/>
        <v>0</v>
      </c>
      <c r="HY43" s="21">
        <f t="shared" si="33"/>
        <v>0</v>
      </c>
      <c r="HZ43" s="21">
        <f t="shared" si="33"/>
        <v>0</v>
      </c>
      <c r="IA43" s="21">
        <f t="shared" si="33"/>
        <v>0</v>
      </c>
      <c r="IB43" s="21">
        <f t="shared" si="33"/>
        <v>0</v>
      </c>
      <c r="IC43" s="21">
        <f t="shared" si="33"/>
        <v>0</v>
      </c>
      <c r="ID43" s="21">
        <f t="shared" si="33"/>
        <v>0</v>
      </c>
      <c r="IE43" s="21">
        <f t="shared" si="33"/>
        <v>0</v>
      </c>
      <c r="IF43" s="21">
        <f t="shared" si="33"/>
        <v>0</v>
      </c>
      <c r="IG43" s="21">
        <f t="shared" si="33"/>
        <v>0</v>
      </c>
      <c r="IH43" s="21">
        <f t="shared" si="33"/>
        <v>0</v>
      </c>
      <c r="II43" s="21">
        <f t="shared" si="33"/>
        <v>0</v>
      </c>
      <c r="IJ43" s="21">
        <f t="shared" si="33"/>
        <v>0</v>
      </c>
      <c r="IK43" s="21">
        <f t="shared" si="33"/>
        <v>0</v>
      </c>
      <c r="IL43" s="21">
        <f t="shared" si="33"/>
        <v>0</v>
      </c>
      <c r="IM43" s="21">
        <f t="shared" si="33"/>
        <v>0</v>
      </c>
      <c r="IN43" s="21">
        <f t="shared" si="33"/>
        <v>0</v>
      </c>
      <c r="IO43" s="21">
        <f t="shared" si="33"/>
        <v>0</v>
      </c>
      <c r="IP43" s="21">
        <f t="shared" si="33"/>
        <v>0</v>
      </c>
      <c r="IQ43" s="21">
        <f t="shared" si="33"/>
        <v>0</v>
      </c>
      <c r="IR43" s="21">
        <f t="shared" si="33"/>
        <v>0</v>
      </c>
      <c r="IS43" s="21" t="e">
        <f>IS39*IS34+IS40*IS35+IS41*#REF!</f>
        <v>#REF!</v>
      </c>
      <c r="IT43" s="21" t="e">
        <f>IT39*IT34+IT40*IT35+IT41*#REF!</f>
        <v>#REF!</v>
      </c>
      <c r="IU43" s="21" t="e">
        <f>IU39*IU34+IU40*IU35+IU41*#REF!</f>
        <v>#REF!</v>
      </c>
      <c r="IV43" s="21" t="e">
        <f>IV39*IV34+IV40*IV35+IV41*#REF!</f>
        <v>#REF!</v>
      </c>
    </row>
    <row r="44" spans="1:26" s="11" customFormat="1" ht="16.5" thickBot="1">
      <c r="A44" s="1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1" customFormat="1" ht="16.5" thickBot="1">
      <c r="A45" s="1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13" s="11" customFormat="1" ht="16.5" thickBot="1">
      <c r="A46" s="67"/>
      <c r="B46" s="28"/>
      <c r="C46" s="28"/>
      <c r="D46" s="28"/>
      <c r="E46" s="68"/>
      <c r="F46" s="68"/>
      <c r="G46" s="68" t="s">
        <v>46</v>
      </c>
      <c r="H46" s="72"/>
      <c r="I46" s="28"/>
      <c r="J46" s="28"/>
      <c r="K46" s="28"/>
      <c r="L46" s="28"/>
      <c r="M46" s="29"/>
    </row>
    <row r="47" spans="1:26" s="11" customFormat="1" ht="12.75">
      <c r="A47" s="64" t="s">
        <v>47</v>
      </c>
      <c r="B47" s="4">
        <f>$F$6-$B$6*COS(RADIANS(B18))</f>
        <v>-2.1203045992804332</v>
      </c>
      <c r="C47" s="4">
        <f aca="true" t="shared" si="34" ref="C47:Z47">$F$6-$B$6*COS(RADIANS(C18))</f>
        <v>-2.000000000000001</v>
      </c>
      <c r="D47" s="4">
        <f t="shared" si="34"/>
        <v>-1.878476961970697</v>
      </c>
      <c r="E47" s="4">
        <f t="shared" si="34"/>
        <v>-1.755772502287127</v>
      </c>
      <c r="F47" s="4">
        <f t="shared" si="34"/>
        <v>-1.6319239979163744</v>
      </c>
      <c r="G47" s="4">
        <f t="shared" si="34"/>
        <v>-1.5069691743126197</v>
      </c>
      <c r="H47" s="4">
        <f t="shared" si="34"/>
        <v>-1.3809460939255955</v>
      </c>
      <c r="I47" s="4">
        <f t="shared" si="34"/>
        <v>-1.2538931446064017</v>
      </c>
      <c r="J47" s="4">
        <f t="shared" si="34"/>
        <v>-1.1258490279141897</v>
      </c>
      <c r="K47" s="4">
        <f t="shared" si="34"/>
        <v>-0.9968527473272957</v>
      </c>
      <c r="L47" s="4">
        <f t="shared" si="34"/>
        <v>-0.866943596362403</v>
      </c>
      <c r="M47" s="15">
        <f t="shared" si="34"/>
        <v>-0.7361611466053506</v>
      </c>
      <c r="N47" s="120">
        <f t="shared" si="34"/>
        <v>-0.604545235657254</v>
      </c>
      <c r="O47" s="120">
        <f t="shared" si="34"/>
        <v>-0.4721359549995796</v>
      </c>
      <c r="P47" s="120">
        <f t="shared" si="34"/>
        <v>-0.33897363778189415</v>
      </c>
      <c r="Q47" s="120">
        <f t="shared" si="34"/>
        <v>-0.2050988465359933</v>
      </c>
      <c r="R47" s="120">
        <f t="shared" si="34"/>
        <v>-0.07055236082016592</v>
      </c>
      <c r="S47" s="120">
        <f t="shared" si="34"/>
        <v>0.0646248352026586</v>
      </c>
      <c r="T47" s="120">
        <f t="shared" si="34"/>
        <v>0.20039156524908064</v>
      </c>
      <c r="U47" s="120">
        <f t="shared" si="34"/>
        <v>0.33670647345792437</v>
      </c>
      <c r="V47" s="120">
        <f t="shared" si="34"/>
        <v>0.4735280369876407</v>
      </c>
      <c r="W47" s="120">
        <f t="shared" si="34"/>
        <v>0.6108145786645567</v>
      </c>
      <c r="X47" s="120">
        <f t="shared" si="34"/>
        <v>0.7485242796781526</v>
      </c>
      <c r="Y47" s="120">
        <f t="shared" si="34"/>
        <v>0.8866151923194763</v>
      </c>
      <c r="Z47" s="120">
        <f t="shared" si="34"/>
        <v>1.02504525275882</v>
      </c>
    </row>
    <row r="48" spans="1:26" s="11" customFormat="1" ht="12.75">
      <c r="A48" s="65" t="s">
        <v>48</v>
      </c>
      <c r="B48" s="2">
        <f>$F$7-$B$6*SIN(RADIANS(B18))</f>
        <v>-10.857338405616899</v>
      </c>
      <c r="C48" s="2">
        <f aca="true" t="shared" si="35" ref="C48:Z48">$F$7-$B$6*SIN(RADIANS(C18))</f>
        <v>-10.928203230275509</v>
      </c>
      <c r="D48" s="2">
        <f t="shared" si="35"/>
        <v>-10.996957657115166</v>
      </c>
      <c r="E48" s="2">
        <f t="shared" si="35"/>
        <v>-11.063580742871416</v>
      </c>
      <c r="F48" s="2">
        <f t="shared" si="35"/>
        <v>-11.128052193506942</v>
      </c>
      <c r="G48" s="2">
        <f t="shared" si="35"/>
        <v>-11.190352370393336</v>
      </c>
      <c r="H48" s="2">
        <f t="shared" si="35"/>
        <v>-11.2504622962932</v>
      </c>
      <c r="I48" s="2">
        <f t="shared" si="35"/>
        <v>-11.308363661140806</v>
      </c>
      <c r="J48" s="2">
        <f t="shared" si="35"/>
        <v>-11.364038827619524</v>
      </c>
      <c r="K48" s="2">
        <f t="shared" si="35"/>
        <v>-11.4174708365343</v>
      </c>
      <c r="L48" s="2">
        <f t="shared" si="35"/>
        <v>-11.468643411977613</v>
      </c>
      <c r="M48" s="35">
        <f t="shared" si="35"/>
        <v>-11.517540966287267</v>
      </c>
      <c r="N48" s="120">
        <f t="shared" si="35"/>
        <v>-11.564148604794534</v>
      </c>
      <c r="O48" s="120">
        <f t="shared" si="35"/>
        <v>-11.60845213036123</v>
      </c>
      <c r="P48" s="120">
        <f t="shared" si="35"/>
        <v>-11.650438047704284</v>
      </c>
      <c r="Q48" s="120">
        <f t="shared" si="35"/>
        <v>-11.690093567506551</v>
      </c>
      <c r="R48" s="120">
        <f t="shared" si="35"/>
        <v>-11.727406610312546</v>
      </c>
      <c r="S48" s="120">
        <f t="shared" si="35"/>
        <v>-11.762365810207971</v>
      </c>
      <c r="T48" s="120">
        <f t="shared" si="35"/>
        <v>-11.794960518281883</v>
      </c>
      <c r="U48" s="120">
        <f t="shared" si="35"/>
        <v>-11.825180805870446</v>
      </c>
      <c r="V48" s="120">
        <f t="shared" si="35"/>
        <v>-11.853017467581312</v>
      </c>
      <c r="W48" s="120">
        <f t="shared" si="35"/>
        <v>-11.878462024097665</v>
      </c>
      <c r="X48" s="120">
        <f t="shared" si="35"/>
        <v>-11.901506724761102</v>
      </c>
      <c r="Y48" s="120">
        <f t="shared" si="35"/>
        <v>-11.922144549932563</v>
      </c>
      <c r="Z48" s="120">
        <f t="shared" si="35"/>
        <v>-11.940369213130577</v>
      </c>
    </row>
    <row r="49" spans="1:26" s="11" customFormat="1" ht="12.75">
      <c r="A49" s="65" t="s">
        <v>49</v>
      </c>
      <c r="B49" s="2">
        <f>(B47^2+B48^2+$B$7^2-$B$8^2)/(2*$B$7)</f>
        <v>6.594372211953363</v>
      </c>
      <c r="C49" s="2">
        <f aca="true" t="shared" si="36" ref="C49:Z49">(C47^2+C48^2+$B$7^2-$B$8^2)/(2*$B$7)</f>
        <v>6.8564064605510175</v>
      </c>
      <c r="D49" s="2">
        <f t="shared" si="36"/>
        <v>7.1154383522596305</v>
      </c>
      <c r="E49" s="2">
        <f t="shared" si="36"/>
        <v>7.371388983455709</v>
      </c>
      <c r="F49" s="2">
        <f t="shared" si="36"/>
        <v>7.6241803890975035</v>
      </c>
      <c r="G49" s="2">
        <f t="shared" si="36"/>
        <v>7.873735566474053</v>
      </c>
      <c r="H49" s="2">
        <f t="shared" si="36"/>
        <v>8.119978498660807</v>
      </c>
      <c r="I49" s="2">
        <f t="shared" si="36"/>
        <v>8.362834177675204</v>
      </c>
      <c r="J49" s="2">
        <f t="shared" si="36"/>
        <v>8.602228627324862</v>
      </c>
      <c r="K49" s="2">
        <f t="shared" si="36"/>
        <v>8.838088925741303</v>
      </c>
      <c r="L49" s="2">
        <f t="shared" si="36"/>
        <v>9.070343227592822</v>
      </c>
      <c r="M49" s="35">
        <f t="shared" si="36"/>
        <v>9.298920785969187</v>
      </c>
      <c r="N49" s="120">
        <f t="shared" si="36"/>
        <v>9.523751973931809</v>
      </c>
      <c r="O49" s="120">
        <f t="shared" si="36"/>
        <v>9.744768305722879</v>
      </c>
      <c r="P49" s="120">
        <f t="shared" si="36"/>
        <v>9.961902457626678</v>
      </c>
      <c r="Q49" s="120">
        <f t="shared" si="36"/>
        <v>10.175088288477113</v>
      </c>
      <c r="R49" s="120">
        <f t="shared" si="36"/>
        <v>10.384260859804925</v>
      </c>
      <c r="S49" s="120">
        <f t="shared" si="36"/>
        <v>10.589356455618592</v>
      </c>
      <c r="T49" s="120">
        <f t="shared" si="36"/>
        <v>10.79031260181285</v>
      </c>
      <c r="U49" s="120">
        <f t="shared" si="36"/>
        <v>10.987068085198821</v>
      </c>
      <c r="V49" s="120">
        <f t="shared" si="36"/>
        <v>11.179562972150272</v>
      </c>
      <c r="W49" s="120">
        <f t="shared" si="36"/>
        <v>11.36773862685989</v>
      </c>
      <c r="X49" s="120">
        <f t="shared" si="36"/>
        <v>11.551537729200355</v>
      </c>
      <c r="Y49" s="120">
        <f t="shared" si="36"/>
        <v>11.730904292184604</v>
      </c>
      <c r="Z49" s="120">
        <f t="shared" si="36"/>
        <v>11.905783679019976</v>
      </c>
    </row>
    <row r="50" spans="1:26" s="11" customFormat="1" ht="12.75">
      <c r="A50" s="65" t="s">
        <v>50</v>
      </c>
      <c r="B50" s="2">
        <f>B47^2+B48^2-B49^2</f>
        <v>78.89174397803076</v>
      </c>
      <c r="C50" s="2">
        <f aca="true" t="shared" si="37" ref="C50:Z50">C47^2+C48^2-C49^2</f>
        <v>76.41531628991834</v>
      </c>
      <c r="D50" s="2">
        <f t="shared" si="37"/>
        <v>73.83229046423129</v>
      </c>
      <c r="E50" s="2">
        <f t="shared" si="37"/>
        <v>71.14818038841065</v>
      </c>
      <c r="F50" s="2">
        <f t="shared" si="37"/>
        <v>68.36859495089107</v>
      </c>
      <c r="G50" s="2">
        <f t="shared" si="37"/>
        <v>65.49923049513774</v>
      </c>
      <c r="H50" s="2">
        <f t="shared" si="37"/>
        <v>62.545863175929426</v>
      </c>
      <c r="I50" s="2">
        <f t="shared" si="37"/>
        <v>59.51434122740831</v>
      </c>
      <c r="J50" s="2">
        <f t="shared" si="37"/>
        <v>56.410577152532056</v>
      </c>
      <c r="K50" s="2">
        <f t="shared" si="37"/>
        <v>53.24053984365415</v>
      </c>
      <c r="L50" s="2">
        <f t="shared" si="37"/>
        <v>50.01024664403231</v>
      </c>
      <c r="M50" s="35">
        <f t="shared" si="37"/>
        <v>46.725755360146934</v>
      </c>
      <c r="N50" s="120">
        <f t="shared" si="37"/>
        <v>43.393156234757214</v>
      </c>
      <c r="O50" s="120">
        <f t="shared" si="37"/>
        <v>40.018563890670364</v>
      </c>
      <c r="P50" s="120">
        <f t="shared" si="37"/>
        <v>36.60810925523826</v>
      </c>
      <c r="Q50" s="120">
        <f t="shared" si="37"/>
        <v>33.16793147560435</v>
      </c>
      <c r="R50" s="120">
        <f t="shared" si="37"/>
        <v>29.70416983474317</v>
      </c>
      <c r="S50" s="120">
        <f t="shared" si="37"/>
        <v>26.222955678323217</v>
      </c>
      <c r="T50" s="120">
        <f t="shared" si="37"/>
        <v>22.730404362410198</v>
      </c>
      <c r="U50" s="120">
        <f t="shared" si="37"/>
        <v>19.232607232000788</v>
      </c>
      <c r="V50" s="120">
        <f t="shared" si="37"/>
        <v>15.73562364032766</v>
      </c>
      <c r="W50" s="120">
        <f t="shared" si="37"/>
        <v>12.245473018837203</v>
      </c>
      <c r="X50" s="120">
        <f t="shared" si="37"/>
        <v>8.768127007662116</v>
      </c>
      <c r="Y50" s="120">
        <f t="shared" si="37"/>
        <v>5.309501656343258</v>
      </c>
      <c r="Z50" s="120">
        <f t="shared" si="37"/>
        <v>1.8754497044614595</v>
      </c>
    </row>
    <row r="51" spans="1:26" s="11" customFormat="1" ht="12.75">
      <c r="A51" s="65" t="s">
        <v>51</v>
      </c>
      <c r="B51" s="2">
        <f>(B48+SQRT(B50))/(B47+B49)</f>
        <v>-0.4414854946419311</v>
      </c>
      <c r="C51" s="2">
        <f aca="true" t="shared" si="38" ref="C51:Z51">(C48+SQRT(C50))/(C47+C49)</f>
        <v>-0.4502542758170195</v>
      </c>
      <c r="D51" s="2">
        <f t="shared" si="38"/>
        <v>-0.45911849619502576</v>
      </c>
      <c r="E51" s="2">
        <f t="shared" si="38"/>
        <v>-0.4680951188831414</v>
      </c>
      <c r="F51" s="2">
        <f t="shared" si="38"/>
        <v>-0.4772028445273129</v>
      </c>
      <c r="G51" s="2">
        <f t="shared" si="38"/>
        <v>-0.48646246647214286</v>
      </c>
      <c r="H51" s="2">
        <f t="shared" si="38"/>
        <v>-0.4958973091635836</v>
      </c>
      <c r="I51" s="2">
        <f t="shared" si="38"/>
        <v>-0.5055337759112977</v>
      </c>
      <c r="J51" s="2">
        <f t="shared" si="38"/>
        <v>-0.5154020421250489</v>
      </c>
      <c r="K51" s="2">
        <f t="shared" si="38"/>
        <v>-0.5255369448300845</v>
      </c>
      <c r="L51" s="2">
        <f>(L48+SQRT(L50))/(L47+L49)</f>
        <v>-0.5359791412992244</v>
      </c>
      <c r="M51" s="35">
        <f t="shared" si="38"/>
        <v>-0.5467766434495877</v>
      </c>
      <c r="N51" s="120">
        <f t="shared" si="38"/>
        <v>-0.5579868878922235</v>
      </c>
      <c r="O51" s="120">
        <f t="shared" si="38"/>
        <v>-0.5696795878499272</v>
      </c>
      <c r="P51" s="120">
        <f t="shared" si="38"/>
        <v>-0.5819407579012554</v>
      </c>
      <c r="Q51" s="120">
        <f t="shared" si="38"/>
        <v>-0.5948785547698214</v>
      </c>
      <c r="R51" s="120">
        <f t="shared" si="38"/>
        <v>-0.6086320373739003</v>
      </c>
      <c r="S51" s="120">
        <f t="shared" si="38"/>
        <v>-0.623384834421472</v>
      </c>
      <c r="T51" s="120">
        <f t="shared" si="38"/>
        <v>-0.6393875249379913</v>
      </c>
      <c r="U51" s="120">
        <f t="shared" si="38"/>
        <v>-0.656996579313864</v>
      </c>
      <c r="V51" s="120">
        <f t="shared" si="38"/>
        <v>-0.6767476680117583</v>
      </c>
      <c r="W51" s="120">
        <f t="shared" si="38"/>
        <v>-0.6995092522181207</v>
      </c>
      <c r="X51" s="120">
        <f t="shared" si="38"/>
        <v>-0.7268584815660477</v>
      </c>
      <c r="Y51" s="120">
        <f t="shared" si="38"/>
        <v>-0.7622662260426405</v>
      </c>
      <c r="Z51" s="120">
        <f t="shared" si="38"/>
        <v>-0.8174958215077514</v>
      </c>
    </row>
    <row r="52" spans="1:26" s="11" customFormat="1" ht="12.75">
      <c r="A52" s="65" t="s">
        <v>52</v>
      </c>
      <c r="B52" s="2">
        <f>ATAN(B51)</f>
        <v>-0.4157507425989692</v>
      </c>
      <c r="C52" s="2">
        <f aca="true" t="shared" si="39" ref="C52:Z52">ATAN(C51)</f>
        <v>-0.42306536199145944</v>
      </c>
      <c r="D52" s="2">
        <f t="shared" si="39"/>
        <v>-0.4304109437849872</v>
      </c>
      <c r="E52" s="2">
        <f t="shared" si="39"/>
        <v>-0.43779951661140554</v>
      </c>
      <c r="F52" s="2">
        <f t="shared" si="39"/>
        <v>-0.44524412480045994</v>
      </c>
      <c r="G52" s="2">
        <f t="shared" si="39"/>
        <v>-0.4527590484860558</v>
      </c>
      <c r="H52" s="2">
        <f t="shared" si="39"/>
        <v>-0.46036007305863225</v>
      </c>
      <c r="I52" s="2">
        <f t="shared" si="39"/>
        <v>-0.46806482338695826</v>
      </c>
      <c r="J52" s="2">
        <f t="shared" si="39"/>
        <v>-0.47589318405634906</v>
      </c>
      <c r="K52" s="2">
        <f t="shared" si="39"/>
        <v>-0.48386783540707784</v>
      </c>
      <c r="L52" s="2">
        <f t="shared" si="39"/>
        <v>-0.4920149479269795</v>
      </c>
      <c r="M52" s="35">
        <f t="shared" si="39"/>
        <v>-0.5003650970955409</v>
      </c>
      <c r="N52" s="120">
        <f t="shared" si="39"/>
        <v>-0.508954491464769</v>
      </c>
      <c r="O52" s="120">
        <f t="shared" si="39"/>
        <v>-0.5178266563772329</v>
      </c>
      <c r="P52" s="120">
        <f t="shared" si="39"/>
        <v>-0.5270347986626798</v>
      </c>
      <c r="Q52" s="120">
        <f t="shared" si="39"/>
        <v>-0.536645221764766</v>
      </c>
      <c r="R52" s="120">
        <f t="shared" si="39"/>
        <v>-0.5467424227099219</v>
      </c>
      <c r="S52" s="120">
        <f t="shared" si="39"/>
        <v>-0.5574370047431279</v>
      </c>
      <c r="T52" s="120">
        <f t="shared" si="39"/>
        <v>-0.5688785675273449</v>
      </c>
      <c r="U52" s="120">
        <f t="shared" si="39"/>
        <v>-0.5812780159767765</v>
      </c>
      <c r="V52" s="120">
        <f t="shared" si="39"/>
        <v>-0.5949493245662532</v>
      </c>
      <c r="W52" s="120">
        <f t="shared" si="39"/>
        <v>-0.6103965275211451</v>
      </c>
      <c r="X52" s="120">
        <f t="shared" si="39"/>
        <v>-0.6285252939400894</v>
      </c>
      <c r="Y52" s="120">
        <f t="shared" si="39"/>
        <v>-0.6513053841568095</v>
      </c>
      <c r="Z52" s="120">
        <f t="shared" si="39"/>
        <v>-0.6853184539296766</v>
      </c>
    </row>
    <row r="53" spans="1:26" s="11" customFormat="1" ht="12.75">
      <c r="A53" s="65" t="s">
        <v>53</v>
      </c>
      <c r="B53" s="2">
        <f>2*B52</f>
        <v>-0.8315014851979384</v>
      </c>
      <c r="C53" s="2">
        <f aca="true" t="shared" si="40" ref="C53:Z53">2*C52</f>
        <v>-0.8461307239829189</v>
      </c>
      <c r="D53" s="2">
        <f t="shared" si="40"/>
        <v>-0.8608218875699744</v>
      </c>
      <c r="E53" s="2">
        <f t="shared" si="40"/>
        <v>-0.8755990332228111</v>
      </c>
      <c r="F53" s="2">
        <f t="shared" si="40"/>
        <v>-0.8904882496009199</v>
      </c>
      <c r="G53" s="2">
        <f t="shared" si="40"/>
        <v>-0.9055180969721116</v>
      </c>
      <c r="H53" s="2">
        <f t="shared" si="40"/>
        <v>-0.9207201461172645</v>
      </c>
      <c r="I53" s="2">
        <f t="shared" si="40"/>
        <v>-0.9361296467739165</v>
      </c>
      <c r="J53" s="2">
        <f t="shared" si="40"/>
        <v>-0.9517863681126981</v>
      </c>
      <c r="K53" s="2">
        <f t="shared" si="40"/>
        <v>-0.9677356708141557</v>
      </c>
      <c r="L53" s="2">
        <f t="shared" si="40"/>
        <v>-0.984029895853959</v>
      </c>
      <c r="M53" s="35">
        <f t="shared" si="40"/>
        <v>-1.0007301941910818</v>
      </c>
      <c r="N53" s="120">
        <f t="shared" si="40"/>
        <v>-1.017908982929538</v>
      </c>
      <c r="O53" s="120">
        <f t="shared" si="40"/>
        <v>-1.0356533127544658</v>
      </c>
      <c r="P53" s="120">
        <f t="shared" si="40"/>
        <v>-1.0540695973253595</v>
      </c>
      <c r="Q53" s="120">
        <f t="shared" si="40"/>
        <v>-1.073290443529532</v>
      </c>
      <c r="R53" s="120">
        <f t="shared" si="40"/>
        <v>-1.0934848454198438</v>
      </c>
      <c r="S53" s="120">
        <f t="shared" si="40"/>
        <v>-1.1148740094862557</v>
      </c>
      <c r="T53" s="120">
        <f t="shared" si="40"/>
        <v>-1.1377571350546898</v>
      </c>
      <c r="U53" s="120">
        <f t="shared" si="40"/>
        <v>-1.162556031953553</v>
      </c>
      <c r="V53" s="120">
        <f t="shared" si="40"/>
        <v>-1.1898986491325063</v>
      </c>
      <c r="W53" s="120">
        <f t="shared" si="40"/>
        <v>-1.2207930550422903</v>
      </c>
      <c r="X53" s="120">
        <f t="shared" si="40"/>
        <v>-1.2570505878801788</v>
      </c>
      <c r="Y53" s="120">
        <f t="shared" si="40"/>
        <v>-1.302610768313619</v>
      </c>
      <c r="Z53" s="120">
        <f t="shared" si="40"/>
        <v>-1.3706369078593532</v>
      </c>
    </row>
    <row r="54" spans="1:256" s="11" customFormat="1" ht="12.75">
      <c r="A54" s="65" t="s">
        <v>107</v>
      </c>
      <c r="B54" s="2">
        <f aca="true" t="shared" si="41" ref="B54:BM54">(C53-B53)/RADIANS($F$12)*$F$10</f>
        <v>-0.8381936398684726</v>
      </c>
      <c r="C54" s="2">
        <f t="shared" si="41"/>
        <v>-0.8417416696745537</v>
      </c>
      <c r="D54" s="2">
        <f t="shared" si="41"/>
        <v>-0.8466680791576356</v>
      </c>
      <c r="E54" s="2">
        <f t="shared" si="41"/>
        <v>-0.8530892587226963</v>
      </c>
      <c r="F54" s="2">
        <f t="shared" si="41"/>
        <v>-0.8611468210950812</v>
      </c>
      <c r="G54" s="2">
        <f t="shared" si="41"/>
        <v>-0.8710132559677213</v>
      </c>
      <c r="H54" s="2">
        <f t="shared" si="41"/>
        <v>-0.8828993520302321</v>
      </c>
      <c r="I54" s="2">
        <f t="shared" si="41"/>
        <v>-0.8970640537246015</v>
      </c>
      <c r="J54" s="2">
        <f t="shared" si="41"/>
        <v>-0.9138277309701205</v>
      </c>
      <c r="K54" s="2">
        <f t="shared" si="41"/>
        <v>-0.933590325217113</v>
      </c>
      <c r="L54" s="2">
        <f t="shared" si="41"/>
        <v>-0.9568566113264851</v>
      </c>
      <c r="M54" s="2">
        <f t="shared" si="41"/>
        <v>-0.9842720918604104</v>
      </c>
      <c r="N54" s="2">
        <f t="shared" si="41"/>
        <v>-1.0166752092564737</v>
      </c>
      <c r="O54" s="2">
        <f t="shared" si="41"/>
        <v>-1.0551753802241068</v>
      </c>
      <c r="P54" s="2">
        <f t="shared" si="41"/>
        <v>-1.1012733661691343</v>
      </c>
      <c r="Q54" s="2">
        <f t="shared" si="41"/>
        <v>-1.1570539981058745</v>
      </c>
      <c r="R54" s="2">
        <f t="shared" si="41"/>
        <v>-1.2255088283182791</v>
      </c>
      <c r="S54" s="2">
        <f t="shared" si="41"/>
        <v>-1.3111065171391758</v>
      </c>
      <c r="T54" s="2">
        <f t="shared" si="41"/>
        <v>-1.4208721288849313</v>
      </c>
      <c r="U54" s="2">
        <f t="shared" si="41"/>
        <v>-1.5666165651959227</v>
      </c>
      <c r="V54" s="2">
        <f t="shared" si="41"/>
        <v>-1.7701190691946507</v>
      </c>
      <c r="W54" s="2">
        <f t="shared" si="41"/>
        <v>-2.0774036071679993</v>
      </c>
      <c r="X54" s="2">
        <f t="shared" si="41"/>
        <v>-2.610406052690639</v>
      </c>
      <c r="Y54" s="2">
        <f t="shared" si="41"/>
        <v>-3.897610692538558</v>
      </c>
      <c r="Z54" s="2">
        <f t="shared" si="41"/>
        <v>78.53171006520243</v>
      </c>
      <c r="AA54" s="2">
        <f t="shared" si="41"/>
        <v>0</v>
      </c>
      <c r="AB54" s="2">
        <f t="shared" si="41"/>
        <v>0</v>
      </c>
      <c r="AC54" s="2">
        <f t="shared" si="41"/>
        <v>0</v>
      </c>
      <c r="AD54" s="2">
        <f t="shared" si="41"/>
        <v>0</v>
      </c>
      <c r="AE54" s="2">
        <f t="shared" si="41"/>
        <v>0</v>
      </c>
      <c r="AF54" s="2">
        <f t="shared" si="41"/>
        <v>0</v>
      </c>
      <c r="AG54" s="2">
        <f t="shared" si="41"/>
        <v>0</v>
      </c>
      <c r="AH54" s="2">
        <f t="shared" si="41"/>
        <v>0</v>
      </c>
      <c r="AI54" s="2">
        <f t="shared" si="41"/>
        <v>0</v>
      </c>
      <c r="AJ54" s="2">
        <f t="shared" si="41"/>
        <v>0</v>
      </c>
      <c r="AK54" s="2">
        <f t="shared" si="41"/>
        <v>0</v>
      </c>
      <c r="AL54" s="2">
        <f t="shared" si="41"/>
        <v>0</v>
      </c>
      <c r="AM54" s="2">
        <f t="shared" si="41"/>
        <v>0</v>
      </c>
      <c r="AN54" s="2">
        <f t="shared" si="41"/>
        <v>0</v>
      </c>
      <c r="AO54" s="2">
        <f t="shared" si="41"/>
        <v>0</v>
      </c>
      <c r="AP54" s="2">
        <f t="shared" si="41"/>
        <v>0</v>
      </c>
      <c r="AQ54" s="2">
        <f t="shared" si="41"/>
        <v>0</v>
      </c>
      <c r="AR54" s="2">
        <f t="shared" si="41"/>
        <v>0</v>
      </c>
      <c r="AS54" s="2">
        <f t="shared" si="41"/>
        <v>0</v>
      </c>
      <c r="AT54" s="2">
        <f t="shared" si="41"/>
        <v>0</v>
      </c>
      <c r="AU54" s="2">
        <f t="shared" si="41"/>
        <v>0</v>
      </c>
      <c r="AV54" s="2">
        <f t="shared" si="41"/>
        <v>0</v>
      </c>
      <c r="AW54" s="2">
        <f t="shared" si="41"/>
        <v>0</v>
      </c>
      <c r="AX54" s="2">
        <f t="shared" si="41"/>
        <v>0</v>
      </c>
      <c r="AY54" s="2">
        <f t="shared" si="41"/>
        <v>0</v>
      </c>
      <c r="AZ54" s="2">
        <f t="shared" si="41"/>
        <v>0</v>
      </c>
      <c r="BA54" s="2">
        <f t="shared" si="41"/>
        <v>0</v>
      </c>
      <c r="BB54" s="2">
        <f t="shared" si="41"/>
        <v>0</v>
      </c>
      <c r="BC54" s="2">
        <f t="shared" si="41"/>
        <v>0</v>
      </c>
      <c r="BD54" s="2">
        <f t="shared" si="41"/>
        <v>0</v>
      </c>
      <c r="BE54" s="2">
        <f t="shared" si="41"/>
        <v>0</v>
      </c>
      <c r="BF54" s="2">
        <f t="shared" si="41"/>
        <v>0</v>
      </c>
      <c r="BG54" s="2">
        <f t="shared" si="41"/>
        <v>0</v>
      </c>
      <c r="BH54" s="2">
        <f t="shared" si="41"/>
        <v>0</v>
      </c>
      <c r="BI54" s="2">
        <f t="shared" si="41"/>
        <v>0</v>
      </c>
      <c r="BJ54" s="2">
        <f t="shared" si="41"/>
        <v>0</v>
      </c>
      <c r="BK54" s="2">
        <f t="shared" si="41"/>
        <v>0</v>
      </c>
      <c r="BL54" s="2">
        <f t="shared" si="41"/>
        <v>0</v>
      </c>
      <c r="BM54" s="2">
        <f t="shared" si="41"/>
        <v>0</v>
      </c>
      <c r="BN54" s="2">
        <f aca="true" t="shared" si="42" ref="BN54:DY54">(BO53-BN53)/RADIANS($F$12)*$F$10</f>
        <v>0</v>
      </c>
      <c r="BO54" s="2">
        <f t="shared" si="42"/>
        <v>0</v>
      </c>
      <c r="BP54" s="2">
        <f t="shared" si="42"/>
        <v>0</v>
      </c>
      <c r="BQ54" s="2">
        <f t="shared" si="42"/>
        <v>0</v>
      </c>
      <c r="BR54" s="2">
        <f t="shared" si="42"/>
        <v>0</v>
      </c>
      <c r="BS54" s="2">
        <f t="shared" si="42"/>
        <v>0</v>
      </c>
      <c r="BT54" s="2">
        <f t="shared" si="42"/>
        <v>0</v>
      </c>
      <c r="BU54" s="2">
        <f t="shared" si="42"/>
        <v>0</v>
      </c>
      <c r="BV54" s="2">
        <f t="shared" si="42"/>
        <v>0</v>
      </c>
      <c r="BW54" s="2">
        <f t="shared" si="42"/>
        <v>0</v>
      </c>
      <c r="BX54" s="2">
        <f t="shared" si="42"/>
        <v>0</v>
      </c>
      <c r="BY54" s="2">
        <f t="shared" si="42"/>
        <v>0</v>
      </c>
      <c r="BZ54" s="2">
        <f t="shared" si="42"/>
        <v>0</v>
      </c>
      <c r="CA54" s="2">
        <f t="shared" si="42"/>
        <v>0</v>
      </c>
      <c r="CB54" s="2">
        <f t="shared" si="42"/>
        <v>0</v>
      </c>
      <c r="CC54" s="2">
        <f t="shared" si="42"/>
        <v>0</v>
      </c>
      <c r="CD54" s="2">
        <f t="shared" si="42"/>
        <v>0</v>
      </c>
      <c r="CE54" s="2">
        <f t="shared" si="42"/>
        <v>0</v>
      </c>
      <c r="CF54" s="2">
        <f t="shared" si="42"/>
        <v>0</v>
      </c>
      <c r="CG54" s="2">
        <f t="shared" si="42"/>
        <v>0</v>
      </c>
      <c r="CH54" s="2">
        <f t="shared" si="42"/>
        <v>0</v>
      </c>
      <c r="CI54" s="2">
        <f t="shared" si="42"/>
        <v>0</v>
      </c>
      <c r="CJ54" s="2">
        <f t="shared" si="42"/>
        <v>0</v>
      </c>
      <c r="CK54" s="2">
        <f t="shared" si="42"/>
        <v>0</v>
      </c>
      <c r="CL54" s="2">
        <f t="shared" si="42"/>
        <v>0</v>
      </c>
      <c r="CM54" s="2">
        <f t="shared" si="42"/>
        <v>0</v>
      </c>
      <c r="CN54" s="2">
        <f t="shared" si="42"/>
        <v>0</v>
      </c>
      <c r="CO54" s="2">
        <f t="shared" si="42"/>
        <v>0</v>
      </c>
      <c r="CP54" s="2">
        <f t="shared" si="42"/>
        <v>0</v>
      </c>
      <c r="CQ54" s="2">
        <f t="shared" si="42"/>
        <v>0</v>
      </c>
      <c r="CR54" s="2">
        <f t="shared" si="42"/>
        <v>0</v>
      </c>
      <c r="CS54" s="2">
        <f t="shared" si="42"/>
        <v>0</v>
      </c>
      <c r="CT54" s="2">
        <f t="shared" si="42"/>
        <v>0</v>
      </c>
      <c r="CU54" s="2">
        <f t="shared" si="42"/>
        <v>0</v>
      </c>
      <c r="CV54" s="2">
        <f t="shared" si="42"/>
        <v>0</v>
      </c>
      <c r="CW54" s="2">
        <f t="shared" si="42"/>
        <v>0</v>
      </c>
      <c r="CX54" s="2">
        <f t="shared" si="42"/>
        <v>0</v>
      </c>
      <c r="CY54" s="2">
        <f t="shared" si="42"/>
        <v>0</v>
      </c>
      <c r="CZ54" s="2">
        <f t="shared" si="42"/>
        <v>0</v>
      </c>
      <c r="DA54" s="2">
        <f t="shared" si="42"/>
        <v>0</v>
      </c>
      <c r="DB54" s="2">
        <f t="shared" si="42"/>
        <v>0</v>
      </c>
      <c r="DC54" s="2">
        <f t="shared" si="42"/>
        <v>0</v>
      </c>
      <c r="DD54" s="2">
        <f t="shared" si="42"/>
        <v>0</v>
      </c>
      <c r="DE54" s="2">
        <f t="shared" si="42"/>
        <v>0</v>
      </c>
      <c r="DF54" s="2">
        <f t="shared" si="42"/>
        <v>0</v>
      </c>
      <c r="DG54" s="2">
        <f t="shared" si="42"/>
        <v>0</v>
      </c>
      <c r="DH54" s="2">
        <f t="shared" si="42"/>
        <v>0</v>
      </c>
      <c r="DI54" s="2">
        <f t="shared" si="42"/>
        <v>0</v>
      </c>
      <c r="DJ54" s="2">
        <f t="shared" si="42"/>
        <v>0</v>
      </c>
      <c r="DK54" s="2">
        <f t="shared" si="42"/>
        <v>0</v>
      </c>
      <c r="DL54" s="2">
        <f t="shared" si="42"/>
        <v>0</v>
      </c>
      <c r="DM54" s="2">
        <f t="shared" si="42"/>
        <v>0</v>
      </c>
      <c r="DN54" s="2">
        <f t="shared" si="42"/>
        <v>0</v>
      </c>
      <c r="DO54" s="2">
        <f t="shared" si="42"/>
        <v>0</v>
      </c>
      <c r="DP54" s="2">
        <f t="shared" si="42"/>
        <v>0</v>
      </c>
      <c r="DQ54" s="2">
        <f t="shared" si="42"/>
        <v>0</v>
      </c>
      <c r="DR54" s="2">
        <f t="shared" si="42"/>
        <v>0</v>
      </c>
      <c r="DS54" s="2">
        <f t="shared" si="42"/>
        <v>0</v>
      </c>
      <c r="DT54" s="2">
        <f t="shared" si="42"/>
        <v>0</v>
      </c>
      <c r="DU54" s="2">
        <f t="shared" si="42"/>
        <v>0</v>
      </c>
      <c r="DV54" s="2">
        <f t="shared" si="42"/>
        <v>0</v>
      </c>
      <c r="DW54" s="2">
        <f t="shared" si="42"/>
        <v>0</v>
      </c>
      <c r="DX54" s="2">
        <f t="shared" si="42"/>
        <v>0</v>
      </c>
      <c r="DY54" s="2">
        <f t="shared" si="42"/>
        <v>0</v>
      </c>
      <c r="DZ54" s="2">
        <f aca="true" t="shared" si="43" ref="DZ54:GK54">(EA53-DZ53)/RADIANS($F$12)*$F$10</f>
        <v>0</v>
      </c>
      <c r="EA54" s="2">
        <f t="shared" si="43"/>
        <v>0</v>
      </c>
      <c r="EB54" s="2">
        <f t="shared" si="43"/>
        <v>0</v>
      </c>
      <c r="EC54" s="2">
        <f t="shared" si="43"/>
        <v>0</v>
      </c>
      <c r="ED54" s="2">
        <f t="shared" si="43"/>
        <v>0</v>
      </c>
      <c r="EE54" s="2">
        <f t="shared" si="43"/>
        <v>0</v>
      </c>
      <c r="EF54" s="2">
        <f t="shared" si="43"/>
        <v>0</v>
      </c>
      <c r="EG54" s="2">
        <f t="shared" si="43"/>
        <v>0</v>
      </c>
      <c r="EH54" s="2">
        <f t="shared" si="43"/>
        <v>0</v>
      </c>
      <c r="EI54" s="2">
        <f t="shared" si="43"/>
        <v>0</v>
      </c>
      <c r="EJ54" s="2">
        <f t="shared" si="43"/>
        <v>0</v>
      </c>
      <c r="EK54" s="2">
        <f t="shared" si="43"/>
        <v>0</v>
      </c>
      <c r="EL54" s="2">
        <f t="shared" si="43"/>
        <v>0</v>
      </c>
      <c r="EM54" s="2">
        <f t="shared" si="43"/>
        <v>0</v>
      </c>
      <c r="EN54" s="2">
        <f t="shared" si="43"/>
        <v>0</v>
      </c>
      <c r="EO54" s="2">
        <f t="shared" si="43"/>
        <v>0</v>
      </c>
      <c r="EP54" s="2">
        <f t="shared" si="43"/>
        <v>0</v>
      </c>
      <c r="EQ54" s="2">
        <f t="shared" si="43"/>
        <v>0</v>
      </c>
      <c r="ER54" s="2">
        <f t="shared" si="43"/>
        <v>0</v>
      </c>
      <c r="ES54" s="2">
        <f t="shared" si="43"/>
        <v>0</v>
      </c>
      <c r="ET54" s="2">
        <f t="shared" si="43"/>
        <v>0</v>
      </c>
      <c r="EU54" s="2">
        <f t="shared" si="43"/>
        <v>0</v>
      </c>
      <c r="EV54" s="2">
        <f t="shared" si="43"/>
        <v>0</v>
      </c>
      <c r="EW54" s="2">
        <f t="shared" si="43"/>
        <v>0</v>
      </c>
      <c r="EX54" s="2">
        <f t="shared" si="43"/>
        <v>0</v>
      </c>
      <c r="EY54" s="2">
        <f t="shared" si="43"/>
        <v>0</v>
      </c>
      <c r="EZ54" s="2">
        <f t="shared" si="43"/>
        <v>0</v>
      </c>
      <c r="FA54" s="2">
        <f t="shared" si="43"/>
        <v>0</v>
      </c>
      <c r="FB54" s="2">
        <f t="shared" si="43"/>
        <v>0</v>
      </c>
      <c r="FC54" s="2">
        <f t="shared" si="43"/>
        <v>0</v>
      </c>
      <c r="FD54" s="2">
        <f t="shared" si="43"/>
        <v>0</v>
      </c>
      <c r="FE54" s="2">
        <f t="shared" si="43"/>
        <v>0</v>
      </c>
      <c r="FF54" s="2">
        <f t="shared" si="43"/>
        <v>0</v>
      </c>
      <c r="FG54" s="2">
        <f t="shared" si="43"/>
        <v>0</v>
      </c>
      <c r="FH54" s="2">
        <f t="shared" si="43"/>
        <v>0</v>
      </c>
      <c r="FI54" s="2">
        <f t="shared" si="43"/>
        <v>0</v>
      </c>
      <c r="FJ54" s="2">
        <f t="shared" si="43"/>
        <v>0</v>
      </c>
      <c r="FK54" s="2">
        <f t="shared" si="43"/>
        <v>0</v>
      </c>
      <c r="FL54" s="2">
        <f t="shared" si="43"/>
        <v>0</v>
      </c>
      <c r="FM54" s="2">
        <f t="shared" si="43"/>
        <v>0</v>
      </c>
      <c r="FN54" s="2">
        <f t="shared" si="43"/>
        <v>0</v>
      </c>
      <c r="FO54" s="2">
        <f t="shared" si="43"/>
        <v>0</v>
      </c>
      <c r="FP54" s="2">
        <f t="shared" si="43"/>
        <v>0</v>
      </c>
      <c r="FQ54" s="2">
        <f t="shared" si="43"/>
        <v>0</v>
      </c>
      <c r="FR54" s="2">
        <f t="shared" si="43"/>
        <v>0</v>
      </c>
      <c r="FS54" s="2">
        <f t="shared" si="43"/>
        <v>0</v>
      </c>
      <c r="FT54" s="2">
        <f t="shared" si="43"/>
        <v>0</v>
      </c>
      <c r="FU54" s="2">
        <f t="shared" si="43"/>
        <v>0</v>
      </c>
      <c r="FV54" s="2">
        <f t="shared" si="43"/>
        <v>0</v>
      </c>
      <c r="FW54" s="2">
        <f t="shared" si="43"/>
        <v>0</v>
      </c>
      <c r="FX54" s="2">
        <f t="shared" si="43"/>
        <v>0</v>
      </c>
      <c r="FY54" s="2">
        <f t="shared" si="43"/>
        <v>0</v>
      </c>
      <c r="FZ54" s="2">
        <f t="shared" si="43"/>
        <v>0</v>
      </c>
      <c r="GA54" s="2">
        <f t="shared" si="43"/>
        <v>0</v>
      </c>
      <c r="GB54" s="2">
        <f t="shared" si="43"/>
        <v>0</v>
      </c>
      <c r="GC54" s="2">
        <f t="shared" si="43"/>
        <v>0</v>
      </c>
      <c r="GD54" s="2">
        <f t="shared" si="43"/>
        <v>0</v>
      </c>
      <c r="GE54" s="2">
        <f t="shared" si="43"/>
        <v>0</v>
      </c>
      <c r="GF54" s="2">
        <f t="shared" si="43"/>
        <v>0</v>
      </c>
      <c r="GG54" s="2">
        <f t="shared" si="43"/>
        <v>0</v>
      </c>
      <c r="GH54" s="2">
        <f t="shared" si="43"/>
        <v>0</v>
      </c>
      <c r="GI54" s="2">
        <f t="shared" si="43"/>
        <v>0</v>
      </c>
      <c r="GJ54" s="2">
        <f t="shared" si="43"/>
        <v>0</v>
      </c>
      <c r="GK54" s="2">
        <f t="shared" si="43"/>
        <v>0</v>
      </c>
      <c r="GL54" s="2">
        <f aca="true" t="shared" si="44" ref="GL54:HQ54">(GM53-GL53)/RADIANS($F$12)*$F$10</f>
        <v>0</v>
      </c>
      <c r="GM54" s="2">
        <f t="shared" si="44"/>
        <v>0</v>
      </c>
      <c r="GN54" s="2">
        <f t="shared" si="44"/>
        <v>0</v>
      </c>
      <c r="GO54" s="2">
        <f t="shared" si="44"/>
        <v>0</v>
      </c>
      <c r="GP54" s="2">
        <f t="shared" si="44"/>
        <v>0</v>
      </c>
      <c r="GQ54" s="2">
        <f t="shared" si="44"/>
        <v>0</v>
      </c>
      <c r="GR54" s="2">
        <f t="shared" si="44"/>
        <v>0</v>
      </c>
      <c r="GS54" s="2">
        <f t="shared" si="44"/>
        <v>0</v>
      </c>
      <c r="GT54" s="2">
        <f t="shared" si="44"/>
        <v>0</v>
      </c>
      <c r="GU54" s="2">
        <f t="shared" si="44"/>
        <v>0</v>
      </c>
      <c r="GV54" s="2">
        <f t="shared" si="44"/>
        <v>0</v>
      </c>
      <c r="GW54" s="2">
        <f t="shared" si="44"/>
        <v>0</v>
      </c>
      <c r="GX54" s="2">
        <f t="shared" si="44"/>
        <v>0</v>
      </c>
      <c r="GY54" s="2">
        <f t="shared" si="44"/>
        <v>0</v>
      </c>
      <c r="GZ54" s="2">
        <f t="shared" si="44"/>
        <v>0</v>
      </c>
      <c r="HA54" s="2">
        <f t="shared" si="44"/>
        <v>0</v>
      </c>
      <c r="HB54" s="2">
        <f t="shared" si="44"/>
        <v>0</v>
      </c>
      <c r="HC54" s="2">
        <f t="shared" si="44"/>
        <v>0</v>
      </c>
      <c r="HD54" s="2">
        <f t="shared" si="44"/>
        <v>0</v>
      </c>
      <c r="HE54" s="2">
        <f t="shared" si="44"/>
        <v>0</v>
      </c>
      <c r="HF54" s="2">
        <f t="shared" si="44"/>
        <v>0</v>
      </c>
      <c r="HG54" s="2">
        <f t="shared" si="44"/>
        <v>0</v>
      </c>
      <c r="HH54" s="2">
        <f t="shared" si="44"/>
        <v>0</v>
      </c>
      <c r="HI54" s="2">
        <f t="shared" si="44"/>
        <v>0</v>
      </c>
      <c r="HJ54" s="2">
        <f t="shared" si="44"/>
        <v>0</v>
      </c>
      <c r="HK54" s="2">
        <f t="shared" si="44"/>
        <v>0</v>
      </c>
      <c r="HL54" s="2">
        <f t="shared" si="44"/>
        <v>0</v>
      </c>
      <c r="HM54" s="2">
        <f t="shared" si="44"/>
        <v>0</v>
      </c>
      <c r="HN54" s="2">
        <f t="shared" si="44"/>
        <v>0</v>
      </c>
      <c r="HO54" s="2">
        <f t="shared" si="44"/>
        <v>0</v>
      </c>
      <c r="HP54" s="2">
        <f t="shared" si="44"/>
        <v>0</v>
      </c>
      <c r="HQ54" s="2">
        <f t="shared" si="44"/>
        <v>0</v>
      </c>
      <c r="HR54" s="2">
        <f aca="true" t="shared" si="45" ref="HR54:IU54">(HS53-HR53)/RADIANS($F$12)*$F$10</f>
        <v>0</v>
      </c>
      <c r="HS54" s="2">
        <f t="shared" si="45"/>
        <v>0</v>
      </c>
      <c r="HT54" s="2">
        <f t="shared" si="45"/>
        <v>0</v>
      </c>
      <c r="HU54" s="2">
        <f t="shared" si="45"/>
        <v>0</v>
      </c>
      <c r="HV54" s="2">
        <f t="shared" si="45"/>
        <v>0</v>
      </c>
      <c r="HW54" s="2">
        <f t="shared" si="45"/>
        <v>0</v>
      </c>
      <c r="HX54" s="2">
        <f t="shared" si="45"/>
        <v>0</v>
      </c>
      <c r="HY54" s="2">
        <f t="shared" si="45"/>
        <v>0</v>
      </c>
      <c r="HZ54" s="2">
        <f t="shared" si="45"/>
        <v>0</v>
      </c>
      <c r="IA54" s="2">
        <f t="shared" si="45"/>
        <v>0</v>
      </c>
      <c r="IB54" s="2">
        <f t="shared" si="45"/>
        <v>0</v>
      </c>
      <c r="IC54" s="2">
        <f t="shared" si="45"/>
        <v>0</v>
      </c>
      <c r="ID54" s="2">
        <f t="shared" si="45"/>
        <v>0</v>
      </c>
      <c r="IE54" s="2">
        <f t="shared" si="45"/>
        <v>0</v>
      </c>
      <c r="IF54" s="2">
        <f t="shared" si="45"/>
        <v>0</v>
      </c>
      <c r="IG54" s="2">
        <f t="shared" si="45"/>
        <v>0</v>
      </c>
      <c r="IH54" s="2">
        <f t="shared" si="45"/>
        <v>0</v>
      </c>
      <c r="II54" s="2">
        <f t="shared" si="45"/>
        <v>0</v>
      </c>
      <c r="IJ54" s="2">
        <f t="shared" si="45"/>
        <v>0</v>
      </c>
      <c r="IK54" s="2">
        <f t="shared" si="45"/>
        <v>0</v>
      </c>
      <c r="IL54" s="2">
        <f t="shared" si="45"/>
        <v>0</v>
      </c>
      <c r="IM54" s="2">
        <f t="shared" si="45"/>
        <v>0</v>
      </c>
      <c r="IN54" s="2">
        <f t="shared" si="45"/>
        <v>0</v>
      </c>
      <c r="IO54" s="2">
        <f t="shared" si="45"/>
        <v>0</v>
      </c>
      <c r="IP54" s="2">
        <f t="shared" si="45"/>
        <v>0</v>
      </c>
      <c r="IQ54" s="2">
        <f t="shared" si="45"/>
        <v>0</v>
      </c>
      <c r="IR54" s="2">
        <f t="shared" si="45"/>
        <v>0</v>
      </c>
      <c r="IS54" s="2">
        <f t="shared" si="45"/>
        <v>0</v>
      </c>
      <c r="IT54" s="2">
        <f t="shared" si="45"/>
        <v>0</v>
      </c>
      <c r="IU54" s="2">
        <f t="shared" si="45"/>
        <v>0</v>
      </c>
      <c r="IV54" s="2" t="e">
        <f>(#REF!-IV53)/RADIANS($F$12)*$F$10</f>
        <v>#REF!</v>
      </c>
    </row>
    <row r="55" spans="1:26" s="11" customFormat="1" ht="12.75">
      <c r="A55" s="65" t="s">
        <v>54</v>
      </c>
      <c r="B55" s="2">
        <f>ACOS(($B$7*COS(B53)-B47)/$B$8)</f>
        <v>1.2166563263091066</v>
      </c>
      <c r="C55" s="2">
        <f aca="true" t="shared" si="46" ref="C55:Z55">ACOS(($B$7*COS(C53)-C47)/$B$8)</f>
        <v>1.2317614931188021</v>
      </c>
      <c r="D55" s="2">
        <f t="shared" si="46"/>
        <v>1.2469549797083466</v>
      </c>
      <c r="E55" s="2">
        <f t="shared" si="46"/>
        <v>1.2622387599454288</v>
      </c>
      <c r="F55" s="2">
        <f t="shared" si="46"/>
        <v>1.2776153663648355</v>
      </c>
      <c r="G55" s="2">
        <f t="shared" si="46"/>
        <v>1.2930879707544047</v>
      </c>
      <c r="H55" s="2">
        <f t="shared" si="46"/>
        <v>1.3086604856437238</v>
      </c>
      <c r="I55" s="2">
        <f t="shared" si="46"/>
        <v>1.3243376928922614</v>
      </c>
      <c r="J55" s="2">
        <f t="shared" si="46"/>
        <v>1.340125407945875</v>
      </c>
      <c r="K55" s="2">
        <f t="shared" si="46"/>
        <v>1.3560306918007985</v>
      </c>
      <c r="L55" s="2">
        <f t="shared" si="46"/>
        <v>1.372062127897346</v>
      </c>
      <c r="M55" s="35">
        <f t="shared" si="46"/>
        <v>1.3882301890885267</v>
      </c>
      <c r="N55" s="120">
        <f t="shared" si="46"/>
        <v>1.4045477322579543</v>
      </c>
      <c r="O55" s="120">
        <f t="shared" si="46"/>
        <v>1.4210306782397708</v>
      </c>
      <c r="P55" s="120">
        <f t="shared" si="46"/>
        <v>1.4376989682323276</v>
      </c>
      <c r="Q55" s="120">
        <f t="shared" si="46"/>
        <v>1.4545779461286976</v>
      </c>
      <c r="R55" s="120">
        <f t="shared" si="46"/>
        <v>1.4717004219620324</v>
      </c>
      <c r="S55" s="120">
        <f t="shared" si="46"/>
        <v>1.4891098743810525</v>
      </c>
      <c r="T55" s="120">
        <f t="shared" si="46"/>
        <v>1.5068656645769332</v>
      </c>
      <c r="U55" s="120">
        <f t="shared" si="46"/>
        <v>1.5250520523163746</v>
      </c>
      <c r="V55" s="120">
        <f t="shared" si="46"/>
        <v>1.543795057380195</v>
      </c>
      <c r="W55" s="120">
        <f t="shared" si="46"/>
        <v>1.563297538213368</v>
      </c>
      <c r="X55" s="120">
        <f t="shared" si="46"/>
        <v>1.5839243956658908</v>
      </c>
      <c r="Y55" s="120">
        <f t="shared" si="46"/>
        <v>1.6064689527997609</v>
      </c>
      <c r="Z55" s="120">
        <f t="shared" si="46"/>
        <v>1.6335769707579963</v>
      </c>
    </row>
    <row r="56" spans="1:256" s="11" customFormat="1" ht="12.75">
      <c r="A56" s="65" t="s">
        <v>108</v>
      </c>
      <c r="B56" s="2">
        <f aca="true" t="shared" si="47" ref="B56:BM56">(C55-B55)/RADIANS($F$12)*$F$10</f>
        <v>0.8654623070366445</v>
      </c>
      <c r="C56" s="2">
        <f t="shared" si="47"/>
        <v>0.8705226576695118</v>
      </c>
      <c r="D56" s="2">
        <f t="shared" si="47"/>
        <v>0.8756961025902674</v>
      </c>
      <c r="E56" s="2">
        <f t="shared" si="47"/>
        <v>0.8810146510657751</v>
      </c>
      <c r="F56" s="2">
        <f t="shared" si="47"/>
        <v>0.8865149295979072</v>
      </c>
      <c r="G56" s="2">
        <f t="shared" si="47"/>
        <v>0.8922393795626187</v>
      </c>
      <c r="H56" s="2">
        <f t="shared" si="47"/>
        <v>0.8982378098931066</v>
      </c>
      <c r="I56" s="2">
        <f t="shared" si="47"/>
        <v>0.9045694407272182</v>
      </c>
      <c r="J56" s="2">
        <f t="shared" si="47"/>
        <v>0.9113056368446792</v>
      </c>
      <c r="K56" s="2">
        <f t="shared" si="47"/>
        <v>0.9185336278658516</v>
      </c>
      <c r="L56" s="2">
        <f t="shared" si="47"/>
        <v>0.9263616691639154</v>
      </c>
      <c r="M56" s="2">
        <f t="shared" si="47"/>
        <v>0.9349263556307247</v>
      </c>
      <c r="N56" s="2">
        <f t="shared" si="47"/>
        <v>0.9444032387002069</v>
      </c>
      <c r="O56" s="2">
        <f t="shared" si="47"/>
        <v>0.9550226682736488</v>
      </c>
      <c r="P56" s="2">
        <f t="shared" si="47"/>
        <v>0.9670941959566085</v>
      </c>
      <c r="Q56" s="2">
        <f t="shared" si="47"/>
        <v>0.9810456000648321</v>
      </c>
      <c r="R56" s="2">
        <f t="shared" si="47"/>
        <v>0.9974881472436695</v>
      </c>
      <c r="S56" s="2">
        <f t="shared" si="47"/>
        <v>1.017331840143729</v>
      </c>
      <c r="T56" s="2">
        <f t="shared" si="47"/>
        <v>1.0420032620584625</v>
      </c>
      <c r="U56" s="2">
        <f t="shared" si="47"/>
        <v>1.0738950855492406</v>
      </c>
      <c r="V56" s="2">
        <f t="shared" si="47"/>
        <v>1.1174098417755922</v>
      </c>
      <c r="W56" s="2">
        <f t="shared" si="47"/>
        <v>1.181831876647525</v>
      </c>
      <c r="X56" s="2">
        <f t="shared" si="47"/>
        <v>1.2917079747623053</v>
      </c>
      <c r="Y56" s="2">
        <f t="shared" si="47"/>
        <v>1.5531750199717358</v>
      </c>
      <c r="Z56" s="2">
        <f t="shared" si="47"/>
        <v>-93.59706593419908</v>
      </c>
      <c r="AA56" s="2">
        <f t="shared" si="47"/>
        <v>0</v>
      </c>
      <c r="AB56" s="2">
        <f t="shared" si="47"/>
        <v>0</v>
      </c>
      <c r="AC56" s="2">
        <f t="shared" si="47"/>
        <v>0</v>
      </c>
      <c r="AD56" s="2">
        <f t="shared" si="47"/>
        <v>0</v>
      </c>
      <c r="AE56" s="2">
        <f t="shared" si="47"/>
        <v>0</v>
      </c>
      <c r="AF56" s="2">
        <f t="shared" si="47"/>
        <v>0</v>
      </c>
      <c r="AG56" s="2">
        <f t="shared" si="47"/>
        <v>0</v>
      </c>
      <c r="AH56" s="2">
        <f t="shared" si="47"/>
        <v>0</v>
      </c>
      <c r="AI56" s="2">
        <f t="shared" si="47"/>
        <v>0</v>
      </c>
      <c r="AJ56" s="2">
        <f t="shared" si="47"/>
        <v>0</v>
      </c>
      <c r="AK56" s="2">
        <f t="shared" si="47"/>
        <v>0</v>
      </c>
      <c r="AL56" s="2">
        <f t="shared" si="47"/>
        <v>0</v>
      </c>
      <c r="AM56" s="2">
        <f t="shared" si="47"/>
        <v>0</v>
      </c>
      <c r="AN56" s="2">
        <f t="shared" si="47"/>
        <v>0</v>
      </c>
      <c r="AO56" s="2">
        <f t="shared" si="47"/>
        <v>0</v>
      </c>
      <c r="AP56" s="2">
        <f t="shared" si="47"/>
        <v>0</v>
      </c>
      <c r="AQ56" s="2">
        <f t="shared" si="47"/>
        <v>0</v>
      </c>
      <c r="AR56" s="2">
        <f t="shared" si="47"/>
        <v>0</v>
      </c>
      <c r="AS56" s="2">
        <f t="shared" si="47"/>
        <v>0</v>
      </c>
      <c r="AT56" s="2">
        <f t="shared" si="47"/>
        <v>0</v>
      </c>
      <c r="AU56" s="2">
        <f t="shared" si="47"/>
        <v>0</v>
      </c>
      <c r="AV56" s="2">
        <f t="shared" si="47"/>
        <v>0</v>
      </c>
      <c r="AW56" s="2">
        <f t="shared" si="47"/>
        <v>0</v>
      </c>
      <c r="AX56" s="2">
        <f t="shared" si="47"/>
        <v>0</v>
      </c>
      <c r="AY56" s="2">
        <f t="shared" si="47"/>
        <v>0</v>
      </c>
      <c r="AZ56" s="2">
        <f t="shared" si="47"/>
        <v>0</v>
      </c>
      <c r="BA56" s="2">
        <f t="shared" si="47"/>
        <v>0</v>
      </c>
      <c r="BB56" s="2">
        <f t="shared" si="47"/>
        <v>0</v>
      </c>
      <c r="BC56" s="2">
        <f t="shared" si="47"/>
        <v>0</v>
      </c>
      <c r="BD56" s="2">
        <f t="shared" si="47"/>
        <v>0</v>
      </c>
      <c r="BE56" s="2">
        <f t="shared" si="47"/>
        <v>0</v>
      </c>
      <c r="BF56" s="2">
        <f t="shared" si="47"/>
        <v>0</v>
      </c>
      <c r="BG56" s="2">
        <f t="shared" si="47"/>
        <v>0</v>
      </c>
      <c r="BH56" s="2">
        <f t="shared" si="47"/>
        <v>0</v>
      </c>
      <c r="BI56" s="2">
        <f t="shared" si="47"/>
        <v>0</v>
      </c>
      <c r="BJ56" s="2">
        <f t="shared" si="47"/>
        <v>0</v>
      </c>
      <c r="BK56" s="2">
        <f t="shared" si="47"/>
        <v>0</v>
      </c>
      <c r="BL56" s="2">
        <f t="shared" si="47"/>
        <v>0</v>
      </c>
      <c r="BM56" s="2">
        <f t="shared" si="47"/>
        <v>0</v>
      </c>
      <c r="BN56" s="2">
        <f aca="true" t="shared" si="48" ref="BN56:DY56">(BO55-BN55)/RADIANS($F$12)*$F$10</f>
        <v>0</v>
      </c>
      <c r="BO56" s="2">
        <f t="shared" si="48"/>
        <v>0</v>
      </c>
      <c r="BP56" s="2">
        <f t="shared" si="48"/>
        <v>0</v>
      </c>
      <c r="BQ56" s="2">
        <f t="shared" si="48"/>
        <v>0</v>
      </c>
      <c r="BR56" s="2">
        <f t="shared" si="48"/>
        <v>0</v>
      </c>
      <c r="BS56" s="2">
        <f t="shared" si="48"/>
        <v>0</v>
      </c>
      <c r="BT56" s="2">
        <f t="shared" si="48"/>
        <v>0</v>
      </c>
      <c r="BU56" s="2">
        <f t="shared" si="48"/>
        <v>0</v>
      </c>
      <c r="BV56" s="2">
        <f t="shared" si="48"/>
        <v>0</v>
      </c>
      <c r="BW56" s="2">
        <f t="shared" si="48"/>
        <v>0</v>
      </c>
      <c r="BX56" s="2">
        <f t="shared" si="48"/>
        <v>0</v>
      </c>
      <c r="BY56" s="2">
        <f t="shared" si="48"/>
        <v>0</v>
      </c>
      <c r="BZ56" s="2">
        <f t="shared" si="48"/>
        <v>0</v>
      </c>
      <c r="CA56" s="2">
        <f t="shared" si="48"/>
        <v>0</v>
      </c>
      <c r="CB56" s="2">
        <f t="shared" si="48"/>
        <v>0</v>
      </c>
      <c r="CC56" s="2">
        <f t="shared" si="48"/>
        <v>0</v>
      </c>
      <c r="CD56" s="2">
        <f t="shared" si="48"/>
        <v>0</v>
      </c>
      <c r="CE56" s="2">
        <f t="shared" si="48"/>
        <v>0</v>
      </c>
      <c r="CF56" s="2">
        <f t="shared" si="48"/>
        <v>0</v>
      </c>
      <c r="CG56" s="2">
        <f t="shared" si="48"/>
        <v>0</v>
      </c>
      <c r="CH56" s="2">
        <f t="shared" si="48"/>
        <v>0</v>
      </c>
      <c r="CI56" s="2">
        <f t="shared" si="48"/>
        <v>0</v>
      </c>
      <c r="CJ56" s="2">
        <f t="shared" si="48"/>
        <v>0</v>
      </c>
      <c r="CK56" s="2">
        <f t="shared" si="48"/>
        <v>0</v>
      </c>
      <c r="CL56" s="2">
        <f t="shared" si="48"/>
        <v>0</v>
      </c>
      <c r="CM56" s="2">
        <f t="shared" si="48"/>
        <v>0</v>
      </c>
      <c r="CN56" s="2">
        <f t="shared" si="48"/>
        <v>0</v>
      </c>
      <c r="CO56" s="2">
        <f t="shared" si="48"/>
        <v>0</v>
      </c>
      <c r="CP56" s="2">
        <f t="shared" si="48"/>
        <v>0</v>
      </c>
      <c r="CQ56" s="2">
        <f t="shared" si="48"/>
        <v>0</v>
      </c>
      <c r="CR56" s="2">
        <f t="shared" si="48"/>
        <v>0</v>
      </c>
      <c r="CS56" s="2">
        <f t="shared" si="48"/>
        <v>0</v>
      </c>
      <c r="CT56" s="2">
        <f t="shared" si="48"/>
        <v>0</v>
      </c>
      <c r="CU56" s="2">
        <f t="shared" si="48"/>
        <v>0</v>
      </c>
      <c r="CV56" s="2">
        <f t="shared" si="48"/>
        <v>0</v>
      </c>
      <c r="CW56" s="2">
        <f t="shared" si="48"/>
        <v>0</v>
      </c>
      <c r="CX56" s="2">
        <f t="shared" si="48"/>
        <v>0</v>
      </c>
      <c r="CY56" s="2">
        <f t="shared" si="48"/>
        <v>0</v>
      </c>
      <c r="CZ56" s="2">
        <f t="shared" si="48"/>
        <v>0</v>
      </c>
      <c r="DA56" s="2">
        <f t="shared" si="48"/>
        <v>0</v>
      </c>
      <c r="DB56" s="2">
        <f t="shared" si="48"/>
        <v>0</v>
      </c>
      <c r="DC56" s="2">
        <f t="shared" si="48"/>
        <v>0</v>
      </c>
      <c r="DD56" s="2">
        <f t="shared" si="48"/>
        <v>0</v>
      </c>
      <c r="DE56" s="2">
        <f t="shared" si="48"/>
        <v>0</v>
      </c>
      <c r="DF56" s="2">
        <f t="shared" si="48"/>
        <v>0</v>
      </c>
      <c r="DG56" s="2">
        <f t="shared" si="48"/>
        <v>0</v>
      </c>
      <c r="DH56" s="2">
        <f t="shared" si="48"/>
        <v>0</v>
      </c>
      <c r="DI56" s="2">
        <f t="shared" si="48"/>
        <v>0</v>
      </c>
      <c r="DJ56" s="2">
        <f t="shared" si="48"/>
        <v>0</v>
      </c>
      <c r="DK56" s="2">
        <f t="shared" si="48"/>
        <v>0</v>
      </c>
      <c r="DL56" s="2">
        <f t="shared" si="48"/>
        <v>0</v>
      </c>
      <c r="DM56" s="2">
        <f t="shared" si="48"/>
        <v>0</v>
      </c>
      <c r="DN56" s="2">
        <f t="shared" si="48"/>
        <v>0</v>
      </c>
      <c r="DO56" s="2">
        <f t="shared" si="48"/>
        <v>0</v>
      </c>
      <c r="DP56" s="2">
        <f t="shared" si="48"/>
        <v>0</v>
      </c>
      <c r="DQ56" s="2">
        <f t="shared" si="48"/>
        <v>0</v>
      </c>
      <c r="DR56" s="2">
        <f t="shared" si="48"/>
        <v>0</v>
      </c>
      <c r="DS56" s="2">
        <f t="shared" si="48"/>
        <v>0</v>
      </c>
      <c r="DT56" s="2">
        <f t="shared" si="48"/>
        <v>0</v>
      </c>
      <c r="DU56" s="2">
        <f t="shared" si="48"/>
        <v>0</v>
      </c>
      <c r="DV56" s="2">
        <f t="shared" si="48"/>
        <v>0</v>
      </c>
      <c r="DW56" s="2">
        <f t="shared" si="48"/>
        <v>0</v>
      </c>
      <c r="DX56" s="2">
        <f t="shared" si="48"/>
        <v>0</v>
      </c>
      <c r="DY56" s="2">
        <f t="shared" si="48"/>
        <v>0</v>
      </c>
      <c r="DZ56" s="2">
        <f aca="true" t="shared" si="49" ref="DZ56:GK56">(EA55-DZ55)/RADIANS($F$12)*$F$10</f>
        <v>0</v>
      </c>
      <c r="EA56" s="2">
        <f t="shared" si="49"/>
        <v>0</v>
      </c>
      <c r="EB56" s="2">
        <f t="shared" si="49"/>
        <v>0</v>
      </c>
      <c r="EC56" s="2">
        <f t="shared" si="49"/>
        <v>0</v>
      </c>
      <c r="ED56" s="2">
        <f t="shared" si="49"/>
        <v>0</v>
      </c>
      <c r="EE56" s="2">
        <f t="shared" si="49"/>
        <v>0</v>
      </c>
      <c r="EF56" s="2">
        <f t="shared" si="49"/>
        <v>0</v>
      </c>
      <c r="EG56" s="2">
        <f t="shared" si="49"/>
        <v>0</v>
      </c>
      <c r="EH56" s="2">
        <f t="shared" si="49"/>
        <v>0</v>
      </c>
      <c r="EI56" s="2">
        <f t="shared" si="49"/>
        <v>0</v>
      </c>
      <c r="EJ56" s="2">
        <f t="shared" si="49"/>
        <v>0</v>
      </c>
      <c r="EK56" s="2">
        <f t="shared" si="49"/>
        <v>0</v>
      </c>
      <c r="EL56" s="2">
        <f t="shared" si="49"/>
        <v>0</v>
      </c>
      <c r="EM56" s="2">
        <f t="shared" si="49"/>
        <v>0</v>
      </c>
      <c r="EN56" s="2">
        <f t="shared" si="49"/>
        <v>0</v>
      </c>
      <c r="EO56" s="2">
        <f t="shared" si="49"/>
        <v>0</v>
      </c>
      <c r="EP56" s="2">
        <f t="shared" si="49"/>
        <v>0</v>
      </c>
      <c r="EQ56" s="2">
        <f t="shared" si="49"/>
        <v>0</v>
      </c>
      <c r="ER56" s="2">
        <f t="shared" si="49"/>
        <v>0</v>
      </c>
      <c r="ES56" s="2">
        <f t="shared" si="49"/>
        <v>0</v>
      </c>
      <c r="ET56" s="2">
        <f t="shared" si="49"/>
        <v>0</v>
      </c>
      <c r="EU56" s="2">
        <f t="shared" si="49"/>
        <v>0</v>
      </c>
      <c r="EV56" s="2">
        <f t="shared" si="49"/>
        <v>0</v>
      </c>
      <c r="EW56" s="2">
        <f t="shared" si="49"/>
        <v>0</v>
      </c>
      <c r="EX56" s="2">
        <f t="shared" si="49"/>
        <v>0</v>
      </c>
      <c r="EY56" s="2">
        <f t="shared" si="49"/>
        <v>0</v>
      </c>
      <c r="EZ56" s="2">
        <f t="shared" si="49"/>
        <v>0</v>
      </c>
      <c r="FA56" s="2">
        <f t="shared" si="49"/>
        <v>0</v>
      </c>
      <c r="FB56" s="2">
        <f t="shared" si="49"/>
        <v>0</v>
      </c>
      <c r="FC56" s="2">
        <f t="shared" si="49"/>
        <v>0</v>
      </c>
      <c r="FD56" s="2">
        <f t="shared" si="49"/>
        <v>0</v>
      </c>
      <c r="FE56" s="2">
        <f t="shared" si="49"/>
        <v>0</v>
      </c>
      <c r="FF56" s="2">
        <f t="shared" si="49"/>
        <v>0</v>
      </c>
      <c r="FG56" s="2">
        <f t="shared" si="49"/>
        <v>0</v>
      </c>
      <c r="FH56" s="2">
        <f t="shared" si="49"/>
        <v>0</v>
      </c>
      <c r="FI56" s="2">
        <f t="shared" si="49"/>
        <v>0</v>
      </c>
      <c r="FJ56" s="2">
        <f t="shared" si="49"/>
        <v>0</v>
      </c>
      <c r="FK56" s="2">
        <f t="shared" si="49"/>
        <v>0</v>
      </c>
      <c r="FL56" s="2">
        <f t="shared" si="49"/>
        <v>0</v>
      </c>
      <c r="FM56" s="2">
        <f t="shared" si="49"/>
        <v>0</v>
      </c>
      <c r="FN56" s="2">
        <f t="shared" si="49"/>
        <v>0</v>
      </c>
      <c r="FO56" s="2">
        <f t="shared" si="49"/>
        <v>0</v>
      </c>
      <c r="FP56" s="2">
        <f t="shared" si="49"/>
        <v>0</v>
      </c>
      <c r="FQ56" s="2">
        <f t="shared" si="49"/>
        <v>0</v>
      </c>
      <c r="FR56" s="2">
        <f t="shared" si="49"/>
        <v>0</v>
      </c>
      <c r="FS56" s="2">
        <f t="shared" si="49"/>
        <v>0</v>
      </c>
      <c r="FT56" s="2">
        <f t="shared" si="49"/>
        <v>0</v>
      </c>
      <c r="FU56" s="2">
        <f t="shared" si="49"/>
        <v>0</v>
      </c>
      <c r="FV56" s="2">
        <f t="shared" si="49"/>
        <v>0</v>
      </c>
      <c r="FW56" s="2">
        <f t="shared" si="49"/>
        <v>0</v>
      </c>
      <c r="FX56" s="2">
        <f t="shared" si="49"/>
        <v>0</v>
      </c>
      <c r="FY56" s="2">
        <f t="shared" si="49"/>
        <v>0</v>
      </c>
      <c r="FZ56" s="2">
        <f t="shared" si="49"/>
        <v>0</v>
      </c>
      <c r="GA56" s="2">
        <f t="shared" si="49"/>
        <v>0</v>
      </c>
      <c r="GB56" s="2">
        <f t="shared" si="49"/>
        <v>0</v>
      </c>
      <c r="GC56" s="2">
        <f t="shared" si="49"/>
        <v>0</v>
      </c>
      <c r="GD56" s="2">
        <f t="shared" si="49"/>
        <v>0</v>
      </c>
      <c r="GE56" s="2">
        <f t="shared" si="49"/>
        <v>0</v>
      </c>
      <c r="GF56" s="2">
        <f t="shared" si="49"/>
        <v>0</v>
      </c>
      <c r="GG56" s="2">
        <f t="shared" si="49"/>
        <v>0</v>
      </c>
      <c r="GH56" s="2">
        <f t="shared" si="49"/>
        <v>0</v>
      </c>
      <c r="GI56" s="2">
        <f t="shared" si="49"/>
        <v>0</v>
      </c>
      <c r="GJ56" s="2">
        <f t="shared" si="49"/>
        <v>0</v>
      </c>
      <c r="GK56" s="2">
        <f t="shared" si="49"/>
        <v>0</v>
      </c>
      <c r="GL56" s="2">
        <f aca="true" t="shared" si="50" ref="GL56:HQ56">(GM55-GL55)/RADIANS($F$12)*$F$10</f>
        <v>0</v>
      </c>
      <c r="GM56" s="2">
        <f t="shared" si="50"/>
        <v>0</v>
      </c>
      <c r="GN56" s="2">
        <f t="shared" si="50"/>
        <v>0</v>
      </c>
      <c r="GO56" s="2">
        <f t="shared" si="50"/>
        <v>0</v>
      </c>
      <c r="GP56" s="2">
        <f t="shared" si="50"/>
        <v>0</v>
      </c>
      <c r="GQ56" s="2">
        <f t="shared" si="50"/>
        <v>0</v>
      </c>
      <c r="GR56" s="2">
        <f t="shared" si="50"/>
        <v>0</v>
      </c>
      <c r="GS56" s="2">
        <f t="shared" si="50"/>
        <v>0</v>
      </c>
      <c r="GT56" s="2">
        <f t="shared" si="50"/>
        <v>0</v>
      </c>
      <c r="GU56" s="2">
        <f t="shared" si="50"/>
        <v>0</v>
      </c>
      <c r="GV56" s="2">
        <f t="shared" si="50"/>
        <v>0</v>
      </c>
      <c r="GW56" s="2">
        <f t="shared" si="50"/>
        <v>0</v>
      </c>
      <c r="GX56" s="2">
        <f t="shared" si="50"/>
        <v>0</v>
      </c>
      <c r="GY56" s="2">
        <f t="shared" si="50"/>
        <v>0</v>
      </c>
      <c r="GZ56" s="2">
        <f t="shared" si="50"/>
        <v>0</v>
      </c>
      <c r="HA56" s="2">
        <f t="shared" si="50"/>
        <v>0</v>
      </c>
      <c r="HB56" s="2">
        <f t="shared" si="50"/>
        <v>0</v>
      </c>
      <c r="HC56" s="2">
        <f t="shared" si="50"/>
        <v>0</v>
      </c>
      <c r="HD56" s="2">
        <f t="shared" si="50"/>
        <v>0</v>
      </c>
      <c r="HE56" s="2">
        <f t="shared" si="50"/>
        <v>0</v>
      </c>
      <c r="HF56" s="2">
        <f t="shared" si="50"/>
        <v>0</v>
      </c>
      <c r="HG56" s="2">
        <f t="shared" si="50"/>
        <v>0</v>
      </c>
      <c r="HH56" s="2">
        <f t="shared" si="50"/>
        <v>0</v>
      </c>
      <c r="HI56" s="2">
        <f t="shared" si="50"/>
        <v>0</v>
      </c>
      <c r="HJ56" s="2">
        <f t="shared" si="50"/>
        <v>0</v>
      </c>
      <c r="HK56" s="2">
        <f t="shared" si="50"/>
        <v>0</v>
      </c>
      <c r="HL56" s="2">
        <f t="shared" si="50"/>
        <v>0</v>
      </c>
      <c r="HM56" s="2">
        <f t="shared" si="50"/>
        <v>0</v>
      </c>
      <c r="HN56" s="2">
        <f t="shared" si="50"/>
        <v>0</v>
      </c>
      <c r="HO56" s="2">
        <f t="shared" si="50"/>
        <v>0</v>
      </c>
      <c r="HP56" s="2">
        <f t="shared" si="50"/>
        <v>0</v>
      </c>
      <c r="HQ56" s="2">
        <f t="shared" si="50"/>
        <v>0</v>
      </c>
      <c r="HR56" s="2">
        <f aca="true" t="shared" si="51" ref="HR56:IU56">(HS55-HR55)/RADIANS($F$12)*$F$10</f>
        <v>0</v>
      </c>
      <c r="HS56" s="2">
        <f t="shared" si="51"/>
        <v>0</v>
      </c>
      <c r="HT56" s="2">
        <f t="shared" si="51"/>
        <v>0</v>
      </c>
      <c r="HU56" s="2">
        <f t="shared" si="51"/>
        <v>0</v>
      </c>
      <c r="HV56" s="2">
        <f t="shared" si="51"/>
        <v>0</v>
      </c>
      <c r="HW56" s="2">
        <f t="shared" si="51"/>
        <v>0</v>
      </c>
      <c r="HX56" s="2">
        <f t="shared" si="51"/>
        <v>0</v>
      </c>
      <c r="HY56" s="2">
        <f t="shared" si="51"/>
        <v>0</v>
      </c>
      <c r="HZ56" s="2">
        <f t="shared" si="51"/>
        <v>0</v>
      </c>
      <c r="IA56" s="2">
        <f t="shared" si="51"/>
        <v>0</v>
      </c>
      <c r="IB56" s="2">
        <f t="shared" si="51"/>
        <v>0</v>
      </c>
      <c r="IC56" s="2">
        <f t="shared" si="51"/>
        <v>0</v>
      </c>
      <c r="ID56" s="2">
        <f t="shared" si="51"/>
        <v>0</v>
      </c>
      <c r="IE56" s="2">
        <f t="shared" si="51"/>
        <v>0</v>
      </c>
      <c r="IF56" s="2">
        <f t="shared" si="51"/>
        <v>0</v>
      </c>
      <c r="IG56" s="2">
        <f t="shared" si="51"/>
        <v>0</v>
      </c>
      <c r="IH56" s="2">
        <f t="shared" si="51"/>
        <v>0</v>
      </c>
      <c r="II56" s="2">
        <f t="shared" si="51"/>
        <v>0</v>
      </c>
      <c r="IJ56" s="2">
        <f t="shared" si="51"/>
        <v>0</v>
      </c>
      <c r="IK56" s="2">
        <f t="shared" si="51"/>
        <v>0</v>
      </c>
      <c r="IL56" s="2">
        <f t="shared" si="51"/>
        <v>0</v>
      </c>
      <c r="IM56" s="2">
        <f t="shared" si="51"/>
        <v>0</v>
      </c>
      <c r="IN56" s="2">
        <f t="shared" si="51"/>
        <v>0</v>
      </c>
      <c r="IO56" s="2">
        <f t="shared" si="51"/>
        <v>0</v>
      </c>
      <c r="IP56" s="2">
        <f t="shared" si="51"/>
        <v>0</v>
      </c>
      <c r="IQ56" s="2">
        <f t="shared" si="51"/>
        <v>0</v>
      </c>
      <c r="IR56" s="2">
        <f t="shared" si="51"/>
        <v>0</v>
      </c>
      <c r="IS56" s="2">
        <f t="shared" si="51"/>
        <v>0</v>
      </c>
      <c r="IT56" s="2">
        <f t="shared" si="51"/>
        <v>0</v>
      </c>
      <c r="IU56" s="2">
        <f t="shared" si="51"/>
        <v>0</v>
      </c>
      <c r="IV56" s="2" t="e">
        <f>(#REF!-IV55)/RADIANS($F$12)*$F$10</f>
        <v>#REF!</v>
      </c>
    </row>
    <row r="57" spans="1:256" s="11" customFormat="1" ht="12.75">
      <c r="A57" s="65" t="s">
        <v>55</v>
      </c>
      <c r="B57" s="2">
        <f>-$F$10*$B$6*SIN(RADIANS(B18)-B55)/($B$7*SIN(B53-B55))</f>
        <v>-0.836854281788487</v>
      </c>
      <c r="C57" s="2">
        <f aca="true" t="shared" si="52" ref="C57:BN57">-$F$10*$B$6*SIN(RADIANS(C18)-C55)/($B$7*SIN(C53-C55))</f>
        <v>-0.8397465181960272</v>
      </c>
      <c r="D57" s="2">
        <f t="shared" si="52"/>
        <v>-0.8439662055306042</v>
      </c>
      <c r="E57" s="2">
        <f t="shared" si="52"/>
        <v>-0.8496186638114607</v>
      </c>
      <c r="F57" s="2">
        <f t="shared" si="52"/>
        <v>-0.8568320736156484</v>
      </c>
      <c r="G57" s="2">
        <f t="shared" si="52"/>
        <v>-0.8657624146860403</v>
      </c>
      <c r="H57" s="2">
        <f t="shared" si="52"/>
        <v>-0.8765999127933137</v>
      </c>
      <c r="I57" s="2">
        <f t="shared" si="52"/>
        <v>-0.8895775464309243</v>
      </c>
      <c r="J57" s="2">
        <f t="shared" si="52"/>
        <v>-0.9049824138794261</v>
      </c>
      <c r="K57" s="2">
        <f t="shared" si="52"/>
        <v>-0.9231711448419007</v>
      </c>
      <c r="L57" s="2">
        <f t="shared" si="52"/>
        <v>-0.9445911462106501</v>
      </c>
      <c r="M57" s="2">
        <f t="shared" si="52"/>
        <v>-0.969810452091675</v>
      </c>
      <c r="N57" s="2">
        <f t="shared" si="52"/>
        <v>-0.9995605841122233</v>
      </c>
      <c r="O57" s="2">
        <f t="shared" si="52"/>
        <v>-1.0347996500479573</v>
      </c>
      <c r="P57" s="2">
        <f t="shared" si="52"/>
        <v>-1.076807966780664</v>
      </c>
      <c r="Q57" s="2">
        <f t="shared" si="52"/>
        <v>-1.1273379692840513</v>
      </c>
      <c r="R57" s="2">
        <f t="shared" si="52"/>
        <v>-1.1888588634994524</v>
      </c>
      <c r="S57" s="2">
        <f t="shared" si="52"/>
        <v>-1.2649757150118144</v>
      </c>
      <c r="T57" s="2">
        <f t="shared" si="52"/>
        <v>-1.3611913841145293</v>
      </c>
      <c r="U57" s="2">
        <f t="shared" si="52"/>
        <v>-1.4863998261057778</v>
      </c>
      <c r="V57" s="2">
        <f t="shared" si="52"/>
        <v>-1.6561142498342019</v>
      </c>
      <c r="W57" s="2">
        <f t="shared" si="52"/>
        <v>-1.900448324320424</v>
      </c>
      <c r="X57" s="2">
        <f t="shared" si="52"/>
        <v>-2.288162096860945</v>
      </c>
      <c r="Y57" s="2">
        <f t="shared" si="52"/>
        <v>-3.0275121250037182</v>
      </c>
      <c r="Z57" s="2">
        <f t="shared" si="52"/>
        <v>-5.37144838594763</v>
      </c>
      <c r="AA57" s="2" t="e">
        <f t="shared" si="52"/>
        <v>#DIV/0!</v>
      </c>
      <c r="AB57" s="2" t="e">
        <f t="shared" si="52"/>
        <v>#DIV/0!</v>
      </c>
      <c r="AC57" s="2" t="e">
        <f t="shared" si="52"/>
        <v>#DIV/0!</v>
      </c>
      <c r="AD57" s="2" t="e">
        <f t="shared" si="52"/>
        <v>#DIV/0!</v>
      </c>
      <c r="AE57" s="2" t="e">
        <f t="shared" si="52"/>
        <v>#DIV/0!</v>
      </c>
      <c r="AF57" s="2" t="e">
        <f t="shared" si="52"/>
        <v>#DIV/0!</v>
      </c>
      <c r="AG57" s="2" t="e">
        <f t="shared" si="52"/>
        <v>#DIV/0!</v>
      </c>
      <c r="AH57" s="2" t="e">
        <f t="shared" si="52"/>
        <v>#DIV/0!</v>
      </c>
      <c r="AI57" s="2" t="e">
        <f t="shared" si="52"/>
        <v>#DIV/0!</v>
      </c>
      <c r="AJ57" s="2" t="e">
        <f t="shared" si="52"/>
        <v>#DIV/0!</v>
      </c>
      <c r="AK57" s="2" t="e">
        <f t="shared" si="52"/>
        <v>#DIV/0!</v>
      </c>
      <c r="AL57" s="2" t="e">
        <f t="shared" si="52"/>
        <v>#DIV/0!</v>
      </c>
      <c r="AM57" s="2" t="e">
        <f t="shared" si="52"/>
        <v>#DIV/0!</v>
      </c>
      <c r="AN57" s="2" t="e">
        <f t="shared" si="52"/>
        <v>#DIV/0!</v>
      </c>
      <c r="AO57" s="2" t="e">
        <f t="shared" si="52"/>
        <v>#DIV/0!</v>
      </c>
      <c r="AP57" s="2" t="e">
        <f t="shared" si="52"/>
        <v>#DIV/0!</v>
      </c>
      <c r="AQ57" s="2" t="e">
        <f t="shared" si="52"/>
        <v>#DIV/0!</v>
      </c>
      <c r="AR57" s="2" t="e">
        <f t="shared" si="52"/>
        <v>#DIV/0!</v>
      </c>
      <c r="AS57" s="2" t="e">
        <f t="shared" si="52"/>
        <v>#DIV/0!</v>
      </c>
      <c r="AT57" s="2" t="e">
        <f t="shared" si="52"/>
        <v>#DIV/0!</v>
      </c>
      <c r="AU57" s="2" t="e">
        <f t="shared" si="52"/>
        <v>#DIV/0!</v>
      </c>
      <c r="AV57" s="2" t="e">
        <f t="shared" si="52"/>
        <v>#DIV/0!</v>
      </c>
      <c r="AW57" s="2" t="e">
        <f t="shared" si="52"/>
        <v>#DIV/0!</v>
      </c>
      <c r="AX57" s="2" t="e">
        <f t="shared" si="52"/>
        <v>#DIV/0!</v>
      </c>
      <c r="AY57" s="2" t="e">
        <f t="shared" si="52"/>
        <v>#DIV/0!</v>
      </c>
      <c r="AZ57" s="2" t="e">
        <f t="shared" si="52"/>
        <v>#DIV/0!</v>
      </c>
      <c r="BA57" s="2" t="e">
        <f t="shared" si="52"/>
        <v>#DIV/0!</v>
      </c>
      <c r="BB57" s="2" t="e">
        <f t="shared" si="52"/>
        <v>#DIV/0!</v>
      </c>
      <c r="BC57" s="2" t="e">
        <f t="shared" si="52"/>
        <v>#DIV/0!</v>
      </c>
      <c r="BD57" s="2" t="e">
        <f t="shared" si="52"/>
        <v>#DIV/0!</v>
      </c>
      <c r="BE57" s="2" t="e">
        <f t="shared" si="52"/>
        <v>#DIV/0!</v>
      </c>
      <c r="BF57" s="2" t="e">
        <f t="shared" si="52"/>
        <v>#DIV/0!</v>
      </c>
      <c r="BG57" s="2" t="e">
        <f t="shared" si="52"/>
        <v>#DIV/0!</v>
      </c>
      <c r="BH57" s="2" t="e">
        <f t="shared" si="52"/>
        <v>#DIV/0!</v>
      </c>
      <c r="BI57" s="2" t="e">
        <f t="shared" si="52"/>
        <v>#DIV/0!</v>
      </c>
      <c r="BJ57" s="2" t="e">
        <f t="shared" si="52"/>
        <v>#DIV/0!</v>
      </c>
      <c r="BK57" s="2" t="e">
        <f t="shared" si="52"/>
        <v>#DIV/0!</v>
      </c>
      <c r="BL57" s="2" t="e">
        <f t="shared" si="52"/>
        <v>#DIV/0!</v>
      </c>
      <c r="BM57" s="2" t="e">
        <f t="shared" si="52"/>
        <v>#DIV/0!</v>
      </c>
      <c r="BN57" s="2" t="e">
        <f t="shared" si="52"/>
        <v>#DIV/0!</v>
      </c>
      <c r="BO57" s="2" t="e">
        <f aca="true" t="shared" si="53" ref="BO57:DZ57">-$F$10*$B$6*SIN(RADIANS(BO18)-BO55)/($B$7*SIN(BO53-BO55))</f>
        <v>#DIV/0!</v>
      </c>
      <c r="BP57" s="2" t="e">
        <f t="shared" si="53"/>
        <v>#DIV/0!</v>
      </c>
      <c r="BQ57" s="2" t="e">
        <f t="shared" si="53"/>
        <v>#DIV/0!</v>
      </c>
      <c r="BR57" s="2" t="e">
        <f t="shared" si="53"/>
        <v>#DIV/0!</v>
      </c>
      <c r="BS57" s="2" t="e">
        <f t="shared" si="53"/>
        <v>#DIV/0!</v>
      </c>
      <c r="BT57" s="2" t="e">
        <f t="shared" si="53"/>
        <v>#DIV/0!</v>
      </c>
      <c r="BU57" s="2" t="e">
        <f t="shared" si="53"/>
        <v>#DIV/0!</v>
      </c>
      <c r="BV57" s="2" t="e">
        <f t="shared" si="53"/>
        <v>#DIV/0!</v>
      </c>
      <c r="BW57" s="2" t="e">
        <f t="shared" si="53"/>
        <v>#DIV/0!</v>
      </c>
      <c r="BX57" s="2" t="e">
        <f t="shared" si="53"/>
        <v>#DIV/0!</v>
      </c>
      <c r="BY57" s="2" t="e">
        <f t="shared" si="53"/>
        <v>#DIV/0!</v>
      </c>
      <c r="BZ57" s="2" t="e">
        <f t="shared" si="53"/>
        <v>#DIV/0!</v>
      </c>
      <c r="CA57" s="2" t="e">
        <f t="shared" si="53"/>
        <v>#DIV/0!</v>
      </c>
      <c r="CB57" s="2" t="e">
        <f t="shared" si="53"/>
        <v>#DIV/0!</v>
      </c>
      <c r="CC57" s="2" t="e">
        <f t="shared" si="53"/>
        <v>#DIV/0!</v>
      </c>
      <c r="CD57" s="2" t="e">
        <f t="shared" si="53"/>
        <v>#DIV/0!</v>
      </c>
      <c r="CE57" s="2" t="e">
        <f t="shared" si="53"/>
        <v>#DIV/0!</v>
      </c>
      <c r="CF57" s="2" t="e">
        <f t="shared" si="53"/>
        <v>#DIV/0!</v>
      </c>
      <c r="CG57" s="2" t="e">
        <f t="shared" si="53"/>
        <v>#DIV/0!</v>
      </c>
      <c r="CH57" s="2" t="e">
        <f t="shared" si="53"/>
        <v>#DIV/0!</v>
      </c>
      <c r="CI57" s="2" t="e">
        <f t="shared" si="53"/>
        <v>#DIV/0!</v>
      </c>
      <c r="CJ57" s="2" t="e">
        <f t="shared" si="53"/>
        <v>#DIV/0!</v>
      </c>
      <c r="CK57" s="2" t="e">
        <f t="shared" si="53"/>
        <v>#DIV/0!</v>
      </c>
      <c r="CL57" s="2" t="e">
        <f t="shared" si="53"/>
        <v>#DIV/0!</v>
      </c>
      <c r="CM57" s="2" t="e">
        <f t="shared" si="53"/>
        <v>#DIV/0!</v>
      </c>
      <c r="CN57" s="2" t="e">
        <f t="shared" si="53"/>
        <v>#DIV/0!</v>
      </c>
      <c r="CO57" s="2" t="e">
        <f t="shared" si="53"/>
        <v>#DIV/0!</v>
      </c>
      <c r="CP57" s="2" t="e">
        <f t="shared" si="53"/>
        <v>#DIV/0!</v>
      </c>
      <c r="CQ57" s="2" t="e">
        <f t="shared" si="53"/>
        <v>#DIV/0!</v>
      </c>
      <c r="CR57" s="2" t="e">
        <f t="shared" si="53"/>
        <v>#DIV/0!</v>
      </c>
      <c r="CS57" s="2" t="e">
        <f t="shared" si="53"/>
        <v>#DIV/0!</v>
      </c>
      <c r="CT57" s="2" t="e">
        <f t="shared" si="53"/>
        <v>#DIV/0!</v>
      </c>
      <c r="CU57" s="2" t="e">
        <f t="shared" si="53"/>
        <v>#DIV/0!</v>
      </c>
      <c r="CV57" s="2" t="e">
        <f t="shared" si="53"/>
        <v>#DIV/0!</v>
      </c>
      <c r="CW57" s="2" t="e">
        <f t="shared" si="53"/>
        <v>#DIV/0!</v>
      </c>
      <c r="CX57" s="2" t="e">
        <f t="shared" si="53"/>
        <v>#DIV/0!</v>
      </c>
      <c r="CY57" s="2" t="e">
        <f t="shared" si="53"/>
        <v>#DIV/0!</v>
      </c>
      <c r="CZ57" s="2" t="e">
        <f t="shared" si="53"/>
        <v>#DIV/0!</v>
      </c>
      <c r="DA57" s="2" t="e">
        <f t="shared" si="53"/>
        <v>#DIV/0!</v>
      </c>
      <c r="DB57" s="2" t="e">
        <f t="shared" si="53"/>
        <v>#DIV/0!</v>
      </c>
      <c r="DC57" s="2" t="e">
        <f t="shared" si="53"/>
        <v>#DIV/0!</v>
      </c>
      <c r="DD57" s="2" t="e">
        <f t="shared" si="53"/>
        <v>#DIV/0!</v>
      </c>
      <c r="DE57" s="2" t="e">
        <f t="shared" si="53"/>
        <v>#DIV/0!</v>
      </c>
      <c r="DF57" s="2" t="e">
        <f t="shared" si="53"/>
        <v>#DIV/0!</v>
      </c>
      <c r="DG57" s="2" t="e">
        <f t="shared" si="53"/>
        <v>#DIV/0!</v>
      </c>
      <c r="DH57" s="2" t="e">
        <f t="shared" si="53"/>
        <v>#DIV/0!</v>
      </c>
      <c r="DI57" s="2" t="e">
        <f t="shared" si="53"/>
        <v>#DIV/0!</v>
      </c>
      <c r="DJ57" s="2" t="e">
        <f t="shared" si="53"/>
        <v>#DIV/0!</v>
      </c>
      <c r="DK57" s="2" t="e">
        <f t="shared" si="53"/>
        <v>#DIV/0!</v>
      </c>
      <c r="DL57" s="2" t="e">
        <f t="shared" si="53"/>
        <v>#DIV/0!</v>
      </c>
      <c r="DM57" s="2" t="e">
        <f t="shared" si="53"/>
        <v>#DIV/0!</v>
      </c>
      <c r="DN57" s="2" t="e">
        <f t="shared" si="53"/>
        <v>#DIV/0!</v>
      </c>
      <c r="DO57" s="2" t="e">
        <f t="shared" si="53"/>
        <v>#DIV/0!</v>
      </c>
      <c r="DP57" s="2" t="e">
        <f t="shared" si="53"/>
        <v>#DIV/0!</v>
      </c>
      <c r="DQ57" s="2" t="e">
        <f t="shared" si="53"/>
        <v>#DIV/0!</v>
      </c>
      <c r="DR57" s="2" t="e">
        <f t="shared" si="53"/>
        <v>#DIV/0!</v>
      </c>
      <c r="DS57" s="2" t="e">
        <f t="shared" si="53"/>
        <v>#DIV/0!</v>
      </c>
      <c r="DT57" s="2" t="e">
        <f t="shared" si="53"/>
        <v>#DIV/0!</v>
      </c>
      <c r="DU57" s="2" t="e">
        <f t="shared" si="53"/>
        <v>#DIV/0!</v>
      </c>
      <c r="DV57" s="2" t="e">
        <f t="shared" si="53"/>
        <v>#DIV/0!</v>
      </c>
      <c r="DW57" s="2" t="e">
        <f t="shared" si="53"/>
        <v>#DIV/0!</v>
      </c>
      <c r="DX57" s="2" t="e">
        <f t="shared" si="53"/>
        <v>#DIV/0!</v>
      </c>
      <c r="DY57" s="2" t="e">
        <f t="shared" si="53"/>
        <v>#DIV/0!</v>
      </c>
      <c r="DZ57" s="2" t="e">
        <f t="shared" si="53"/>
        <v>#DIV/0!</v>
      </c>
      <c r="EA57" s="2" t="e">
        <f aca="true" t="shared" si="54" ref="EA57:GL57">-$F$10*$B$6*SIN(RADIANS(EA18)-EA55)/($B$7*SIN(EA53-EA55))</f>
        <v>#DIV/0!</v>
      </c>
      <c r="EB57" s="2" t="e">
        <f t="shared" si="54"/>
        <v>#DIV/0!</v>
      </c>
      <c r="EC57" s="2" t="e">
        <f t="shared" si="54"/>
        <v>#DIV/0!</v>
      </c>
      <c r="ED57" s="2" t="e">
        <f t="shared" si="54"/>
        <v>#DIV/0!</v>
      </c>
      <c r="EE57" s="2" t="e">
        <f t="shared" si="54"/>
        <v>#DIV/0!</v>
      </c>
      <c r="EF57" s="2" t="e">
        <f t="shared" si="54"/>
        <v>#DIV/0!</v>
      </c>
      <c r="EG57" s="2" t="e">
        <f t="shared" si="54"/>
        <v>#DIV/0!</v>
      </c>
      <c r="EH57" s="2" t="e">
        <f t="shared" si="54"/>
        <v>#DIV/0!</v>
      </c>
      <c r="EI57" s="2" t="e">
        <f t="shared" si="54"/>
        <v>#DIV/0!</v>
      </c>
      <c r="EJ57" s="2" t="e">
        <f t="shared" si="54"/>
        <v>#DIV/0!</v>
      </c>
      <c r="EK57" s="2" t="e">
        <f t="shared" si="54"/>
        <v>#DIV/0!</v>
      </c>
      <c r="EL57" s="2" t="e">
        <f t="shared" si="54"/>
        <v>#DIV/0!</v>
      </c>
      <c r="EM57" s="2" t="e">
        <f t="shared" si="54"/>
        <v>#DIV/0!</v>
      </c>
      <c r="EN57" s="2" t="e">
        <f t="shared" si="54"/>
        <v>#DIV/0!</v>
      </c>
      <c r="EO57" s="2" t="e">
        <f t="shared" si="54"/>
        <v>#DIV/0!</v>
      </c>
      <c r="EP57" s="2" t="e">
        <f t="shared" si="54"/>
        <v>#DIV/0!</v>
      </c>
      <c r="EQ57" s="2" t="e">
        <f t="shared" si="54"/>
        <v>#DIV/0!</v>
      </c>
      <c r="ER57" s="2" t="e">
        <f t="shared" si="54"/>
        <v>#DIV/0!</v>
      </c>
      <c r="ES57" s="2" t="e">
        <f t="shared" si="54"/>
        <v>#DIV/0!</v>
      </c>
      <c r="ET57" s="2" t="e">
        <f t="shared" si="54"/>
        <v>#DIV/0!</v>
      </c>
      <c r="EU57" s="2" t="e">
        <f t="shared" si="54"/>
        <v>#DIV/0!</v>
      </c>
      <c r="EV57" s="2" t="e">
        <f t="shared" si="54"/>
        <v>#DIV/0!</v>
      </c>
      <c r="EW57" s="2" t="e">
        <f t="shared" si="54"/>
        <v>#DIV/0!</v>
      </c>
      <c r="EX57" s="2" t="e">
        <f t="shared" si="54"/>
        <v>#DIV/0!</v>
      </c>
      <c r="EY57" s="2" t="e">
        <f t="shared" si="54"/>
        <v>#DIV/0!</v>
      </c>
      <c r="EZ57" s="2" t="e">
        <f t="shared" si="54"/>
        <v>#DIV/0!</v>
      </c>
      <c r="FA57" s="2" t="e">
        <f t="shared" si="54"/>
        <v>#DIV/0!</v>
      </c>
      <c r="FB57" s="2" t="e">
        <f t="shared" si="54"/>
        <v>#DIV/0!</v>
      </c>
      <c r="FC57" s="2" t="e">
        <f t="shared" si="54"/>
        <v>#DIV/0!</v>
      </c>
      <c r="FD57" s="2" t="e">
        <f t="shared" si="54"/>
        <v>#DIV/0!</v>
      </c>
      <c r="FE57" s="2" t="e">
        <f t="shared" si="54"/>
        <v>#DIV/0!</v>
      </c>
      <c r="FF57" s="2" t="e">
        <f t="shared" si="54"/>
        <v>#DIV/0!</v>
      </c>
      <c r="FG57" s="2" t="e">
        <f t="shared" si="54"/>
        <v>#DIV/0!</v>
      </c>
      <c r="FH57" s="2" t="e">
        <f t="shared" si="54"/>
        <v>#DIV/0!</v>
      </c>
      <c r="FI57" s="2" t="e">
        <f t="shared" si="54"/>
        <v>#DIV/0!</v>
      </c>
      <c r="FJ57" s="2" t="e">
        <f t="shared" si="54"/>
        <v>#DIV/0!</v>
      </c>
      <c r="FK57" s="2" t="e">
        <f t="shared" si="54"/>
        <v>#DIV/0!</v>
      </c>
      <c r="FL57" s="2" t="e">
        <f t="shared" si="54"/>
        <v>#DIV/0!</v>
      </c>
      <c r="FM57" s="2" t="e">
        <f t="shared" si="54"/>
        <v>#DIV/0!</v>
      </c>
      <c r="FN57" s="2" t="e">
        <f t="shared" si="54"/>
        <v>#DIV/0!</v>
      </c>
      <c r="FO57" s="2" t="e">
        <f t="shared" si="54"/>
        <v>#DIV/0!</v>
      </c>
      <c r="FP57" s="2" t="e">
        <f t="shared" si="54"/>
        <v>#DIV/0!</v>
      </c>
      <c r="FQ57" s="2" t="e">
        <f t="shared" si="54"/>
        <v>#DIV/0!</v>
      </c>
      <c r="FR57" s="2" t="e">
        <f t="shared" si="54"/>
        <v>#DIV/0!</v>
      </c>
      <c r="FS57" s="2" t="e">
        <f t="shared" si="54"/>
        <v>#DIV/0!</v>
      </c>
      <c r="FT57" s="2" t="e">
        <f t="shared" si="54"/>
        <v>#DIV/0!</v>
      </c>
      <c r="FU57" s="2" t="e">
        <f t="shared" si="54"/>
        <v>#DIV/0!</v>
      </c>
      <c r="FV57" s="2" t="e">
        <f t="shared" si="54"/>
        <v>#DIV/0!</v>
      </c>
      <c r="FW57" s="2" t="e">
        <f t="shared" si="54"/>
        <v>#DIV/0!</v>
      </c>
      <c r="FX57" s="2" t="e">
        <f t="shared" si="54"/>
        <v>#DIV/0!</v>
      </c>
      <c r="FY57" s="2" t="e">
        <f t="shared" si="54"/>
        <v>#DIV/0!</v>
      </c>
      <c r="FZ57" s="2" t="e">
        <f t="shared" si="54"/>
        <v>#DIV/0!</v>
      </c>
      <c r="GA57" s="2" t="e">
        <f t="shared" si="54"/>
        <v>#DIV/0!</v>
      </c>
      <c r="GB57" s="2" t="e">
        <f t="shared" si="54"/>
        <v>#DIV/0!</v>
      </c>
      <c r="GC57" s="2" t="e">
        <f t="shared" si="54"/>
        <v>#DIV/0!</v>
      </c>
      <c r="GD57" s="2" t="e">
        <f t="shared" si="54"/>
        <v>#DIV/0!</v>
      </c>
      <c r="GE57" s="2" t="e">
        <f t="shared" si="54"/>
        <v>#DIV/0!</v>
      </c>
      <c r="GF57" s="2" t="e">
        <f t="shared" si="54"/>
        <v>#DIV/0!</v>
      </c>
      <c r="GG57" s="2" t="e">
        <f t="shared" si="54"/>
        <v>#DIV/0!</v>
      </c>
      <c r="GH57" s="2" t="e">
        <f t="shared" si="54"/>
        <v>#DIV/0!</v>
      </c>
      <c r="GI57" s="2" t="e">
        <f t="shared" si="54"/>
        <v>#DIV/0!</v>
      </c>
      <c r="GJ57" s="2" t="e">
        <f t="shared" si="54"/>
        <v>#DIV/0!</v>
      </c>
      <c r="GK57" s="2" t="e">
        <f t="shared" si="54"/>
        <v>#DIV/0!</v>
      </c>
      <c r="GL57" s="2" t="e">
        <f t="shared" si="54"/>
        <v>#DIV/0!</v>
      </c>
      <c r="GM57" s="2" t="e">
        <f aca="true" t="shared" si="55" ref="GM57:IV57">-$F$10*$B$6*SIN(RADIANS(GM18)-GM55)/($B$7*SIN(GM53-GM55))</f>
        <v>#DIV/0!</v>
      </c>
      <c r="GN57" s="2" t="e">
        <f t="shared" si="55"/>
        <v>#DIV/0!</v>
      </c>
      <c r="GO57" s="2" t="e">
        <f t="shared" si="55"/>
        <v>#DIV/0!</v>
      </c>
      <c r="GP57" s="2" t="e">
        <f t="shared" si="55"/>
        <v>#DIV/0!</v>
      </c>
      <c r="GQ57" s="2" t="e">
        <f t="shared" si="55"/>
        <v>#DIV/0!</v>
      </c>
      <c r="GR57" s="2" t="e">
        <f t="shared" si="55"/>
        <v>#DIV/0!</v>
      </c>
      <c r="GS57" s="2" t="e">
        <f t="shared" si="55"/>
        <v>#DIV/0!</v>
      </c>
      <c r="GT57" s="2" t="e">
        <f t="shared" si="55"/>
        <v>#DIV/0!</v>
      </c>
      <c r="GU57" s="2" t="e">
        <f t="shared" si="55"/>
        <v>#DIV/0!</v>
      </c>
      <c r="GV57" s="2" t="e">
        <f t="shared" si="55"/>
        <v>#DIV/0!</v>
      </c>
      <c r="GW57" s="2" t="e">
        <f t="shared" si="55"/>
        <v>#DIV/0!</v>
      </c>
      <c r="GX57" s="2" t="e">
        <f t="shared" si="55"/>
        <v>#DIV/0!</v>
      </c>
      <c r="GY57" s="2" t="e">
        <f t="shared" si="55"/>
        <v>#DIV/0!</v>
      </c>
      <c r="GZ57" s="2" t="e">
        <f t="shared" si="55"/>
        <v>#DIV/0!</v>
      </c>
      <c r="HA57" s="2" t="e">
        <f t="shared" si="55"/>
        <v>#DIV/0!</v>
      </c>
      <c r="HB57" s="2" t="e">
        <f t="shared" si="55"/>
        <v>#DIV/0!</v>
      </c>
      <c r="HC57" s="2" t="e">
        <f t="shared" si="55"/>
        <v>#DIV/0!</v>
      </c>
      <c r="HD57" s="2" t="e">
        <f t="shared" si="55"/>
        <v>#DIV/0!</v>
      </c>
      <c r="HE57" s="2" t="e">
        <f t="shared" si="55"/>
        <v>#DIV/0!</v>
      </c>
      <c r="HF57" s="2" t="e">
        <f t="shared" si="55"/>
        <v>#DIV/0!</v>
      </c>
      <c r="HG57" s="2" t="e">
        <f t="shared" si="55"/>
        <v>#DIV/0!</v>
      </c>
      <c r="HH57" s="2" t="e">
        <f t="shared" si="55"/>
        <v>#DIV/0!</v>
      </c>
      <c r="HI57" s="2" t="e">
        <f t="shared" si="55"/>
        <v>#DIV/0!</v>
      </c>
      <c r="HJ57" s="2" t="e">
        <f t="shared" si="55"/>
        <v>#DIV/0!</v>
      </c>
      <c r="HK57" s="2" t="e">
        <f t="shared" si="55"/>
        <v>#DIV/0!</v>
      </c>
      <c r="HL57" s="2" t="e">
        <f t="shared" si="55"/>
        <v>#DIV/0!</v>
      </c>
      <c r="HM57" s="2" t="e">
        <f t="shared" si="55"/>
        <v>#DIV/0!</v>
      </c>
      <c r="HN57" s="2" t="e">
        <f t="shared" si="55"/>
        <v>#DIV/0!</v>
      </c>
      <c r="HO57" s="2" t="e">
        <f t="shared" si="55"/>
        <v>#DIV/0!</v>
      </c>
      <c r="HP57" s="2" t="e">
        <f t="shared" si="55"/>
        <v>#DIV/0!</v>
      </c>
      <c r="HQ57" s="2" t="e">
        <f t="shared" si="55"/>
        <v>#DIV/0!</v>
      </c>
      <c r="HR57" s="2" t="e">
        <f t="shared" si="55"/>
        <v>#DIV/0!</v>
      </c>
      <c r="HS57" s="2" t="e">
        <f t="shared" si="55"/>
        <v>#DIV/0!</v>
      </c>
      <c r="HT57" s="2" t="e">
        <f t="shared" si="55"/>
        <v>#DIV/0!</v>
      </c>
      <c r="HU57" s="2" t="e">
        <f t="shared" si="55"/>
        <v>#DIV/0!</v>
      </c>
      <c r="HV57" s="2" t="e">
        <f t="shared" si="55"/>
        <v>#DIV/0!</v>
      </c>
      <c r="HW57" s="2" t="e">
        <f t="shared" si="55"/>
        <v>#DIV/0!</v>
      </c>
      <c r="HX57" s="2" t="e">
        <f t="shared" si="55"/>
        <v>#DIV/0!</v>
      </c>
      <c r="HY57" s="2" t="e">
        <f t="shared" si="55"/>
        <v>#DIV/0!</v>
      </c>
      <c r="HZ57" s="2" t="e">
        <f t="shared" si="55"/>
        <v>#DIV/0!</v>
      </c>
      <c r="IA57" s="2" t="e">
        <f t="shared" si="55"/>
        <v>#DIV/0!</v>
      </c>
      <c r="IB57" s="2" t="e">
        <f t="shared" si="55"/>
        <v>#DIV/0!</v>
      </c>
      <c r="IC57" s="2" t="e">
        <f t="shared" si="55"/>
        <v>#DIV/0!</v>
      </c>
      <c r="ID57" s="2" t="e">
        <f t="shared" si="55"/>
        <v>#DIV/0!</v>
      </c>
      <c r="IE57" s="2" t="e">
        <f t="shared" si="55"/>
        <v>#DIV/0!</v>
      </c>
      <c r="IF57" s="2" t="e">
        <f t="shared" si="55"/>
        <v>#DIV/0!</v>
      </c>
      <c r="IG57" s="2" t="e">
        <f t="shared" si="55"/>
        <v>#DIV/0!</v>
      </c>
      <c r="IH57" s="2" t="e">
        <f t="shared" si="55"/>
        <v>#DIV/0!</v>
      </c>
      <c r="II57" s="2" t="e">
        <f t="shared" si="55"/>
        <v>#DIV/0!</v>
      </c>
      <c r="IJ57" s="2" t="e">
        <f t="shared" si="55"/>
        <v>#DIV/0!</v>
      </c>
      <c r="IK57" s="2" t="e">
        <f t="shared" si="55"/>
        <v>#DIV/0!</v>
      </c>
      <c r="IL57" s="2" t="e">
        <f t="shared" si="55"/>
        <v>#DIV/0!</v>
      </c>
      <c r="IM57" s="2" t="e">
        <f t="shared" si="55"/>
        <v>#DIV/0!</v>
      </c>
      <c r="IN57" s="2" t="e">
        <f t="shared" si="55"/>
        <v>#DIV/0!</v>
      </c>
      <c r="IO57" s="2" t="e">
        <f t="shared" si="55"/>
        <v>#DIV/0!</v>
      </c>
      <c r="IP57" s="2" t="e">
        <f t="shared" si="55"/>
        <v>#DIV/0!</v>
      </c>
      <c r="IQ57" s="2" t="e">
        <f t="shared" si="55"/>
        <v>#DIV/0!</v>
      </c>
      <c r="IR57" s="2" t="e">
        <f t="shared" si="55"/>
        <v>#DIV/0!</v>
      </c>
      <c r="IS57" s="2" t="e">
        <f t="shared" si="55"/>
        <v>#DIV/0!</v>
      </c>
      <c r="IT57" s="2" t="e">
        <f t="shared" si="55"/>
        <v>#DIV/0!</v>
      </c>
      <c r="IU57" s="2" t="e">
        <f t="shared" si="55"/>
        <v>#DIV/0!</v>
      </c>
      <c r="IV57" s="2" t="e">
        <f t="shared" si="55"/>
        <v>#DIV/0!</v>
      </c>
    </row>
    <row r="58" spans="1:26" s="11" customFormat="1" ht="12.75">
      <c r="A58" s="65" t="s">
        <v>56</v>
      </c>
      <c r="B58" s="2">
        <f>-$F$10*$B$6*SIN(RADIANS(B18)-B53)/($B$8*SIN(B53-B55))</f>
        <v>0.8629625898128425</v>
      </c>
      <c r="C58" s="2">
        <f aca="true" t="shared" si="56" ref="C58:Z58">-$F$10*$B$6*SIN(RADIANS(C18)-C53)/($B$8*SIN(C53-C55))</f>
        <v>0.8679761031626498</v>
      </c>
      <c r="D58" s="2">
        <f t="shared" si="56"/>
        <v>0.8730880003448303</v>
      </c>
      <c r="E58" s="2">
        <f t="shared" si="56"/>
        <v>0.8783283124168184</v>
      </c>
      <c r="F58" s="2">
        <f t="shared" si="56"/>
        <v>0.8837311819724817</v>
      </c>
      <c r="G58" s="2">
        <f t="shared" si="56"/>
        <v>0.8893359174810537</v>
      </c>
      <c r="H58" s="2">
        <f t="shared" si="56"/>
        <v>0.8951883497900712</v>
      </c>
      <c r="I58" s="2">
        <f t="shared" si="56"/>
        <v>0.901342603292694</v>
      </c>
      <c r="J58" s="2">
        <f t="shared" si="56"/>
        <v>0.9078634446279873</v>
      </c>
      <c r="K58" s="2">
        <f t="shared" si="56"/>
        <v>0.9148294494114055</v>
      </c>
      <c r="L58" s="2">
        <f t="shared" si="56"/>
        <v>0.9223373499533964</v>
      </c>
      <c r="M58" s="35">
        <f t="shared" si="56"/>
        <v>0.9305081252146449</v>
      </c>
      <c r="N58" s="120">
        <f t="shared" si="56"/>
        <v>0.9394957249037923</v>
      </c>
      <c r="O58" s="120">
        <f t="shared" si="56"/>
        <v>0.9494998897216023</v>
      </c>
      <c r="P58" s="120">
        <f t="shared" si="56"/>
        <v>0.9607855509746706</v>
      </c>
      <c r="Q58" s="120">
        <f t="shared" si="56"/>
        <v>0.9737132047999805</v>
      </c>
      <c r="R58" s="120">
        <f t="shared" si="56"/>
        <v>0.988788426430502</v>
      </c>
      <c r="S58" s="120">
        <f t="shared" si="56"/>
        <v>1.0067465966153857</v>
      </c>
      <c r="T58" s="120">
        <f t="shared" si="56"/>
        <v>1.0287067795832416</v>
      </c>
      <c r="U58" s="120">
        <f t="shared" si="56"/>
        <v>1.0564729897482017</v>
      </c>
      <c r="V58" s="120">
        <f t="shared" si="56"/>
        <v>1.093184762917091</v>
      </c>
      <c r="W58" s="120">
        <f t="shared" si="56"/>
        <v>1.1449238260329453</v>
      </c>
      <c r="X58" s="120">
        <f t="shared" si="56"/>
        <v>1.2255490169455237</v>
      </c>
      <c r="Y58" s="120">
        <f t="shared" si="56"/>
        <v>1.3769481686014422</v>
      </c>
      <c r="Z58" s="120">
        <f t="shared" si="56"/>
        <v>1.8505239293607223</v>
      </c>
    </row>
    <row r="59" spans="1:26" s="11" customFormat="1" ht="12.75">
      <c r="A59" s="65" t="s">
        <v>57</v>
      </c>
      <c r="B59" s="2">
        <f>$F$11*$B$6*SIN(RADIANS(B18))+$F$10^2*$B$6*COS(RADIANS(B18))+B57^2*$B$7*COS(B53)-B58^2*$B$8*COS(B55)</f>
        <v>2.481501694772997</v>
      </c>
      <c r="C59" s="2">
        <f aca="true" t="shared" si="57" ref="C59:Z59">$F$11*$B$6*SIN(RADIANS(C18))+$F$10^2*$B$6*COS(RADIANS(C18))+C57^2*$B$7*COS(C53)-C58^2*$B$8*COS(C55)</f>
        <v>2.4293218391171267</v>
      </c>
      <c r="D59" s="2">
        <f t="shared" si="57"/>
        <v>2.381360291089166</v>
      </c>
      <c r="E59" s="2">
        <f t="shared" si="57"/>
        <v>2.337710675003011</v>
      </c>
      <c r="F59" s="2">
        <f t="shared" si="57"/>
        <v>2.298520581284538</v>
      </c>
      <c r="G59" s="2">
        <f t="shared" si="57"/>
        <v>2.2640012686714255</v>
      </c>
      <c r="H59" s="2">
        <f t="shared" si="57"/>
        <v>2.2344407692077657</v>
      </c>
      <c r="I59" s="2">
        <f t="shared" si="57"/>
        <v>2.210221651424077</v>
      </c>
      <c r="J59" s="2">
        <f t="shared" si="57"/>
        <v>2.1918452909903277</v>
      </c>
      <c r="K59" s="2">
        <f t="shared" si="57"/>
        <v>2.1799654238810993</v>
      </c>
      <c r="L59" s="2">
        <f t="shared" si="57"/>
        <v>2.1754352364681364</v>
      </c>
      <c r="M59" s="35">
        <f t="shared" si="57"/>
        <v>2.179374676907184</v>
      </c>
      <c r="N59" s="120">
        <f t="shared" si="57"/>
        <v>2.193268788143535</v>
      </c>
      <c r="O59" s="120">
        <f t="shared" si="57"/>
        <v>2.21911508143581</v>
      </c>
      <c r="P59" s="120">
        <f t="shared" si="57"/>
        <v>2.2596511430201565</v>
      </c>
      <c r="Q59" s="120">
        <f t="shared" si="57"/>
        <v>2.318718840546709</v>
      </c>
      <c r="R59" s="120">
        <f t="shared" si="57"/>
        <v>2.4018722680301257</v>
      </c>
      <c r="S59" s="120">
        <f t="shared" si="57"/>
        <v>2.517445760982582</v>
      </c>
      <c r="T59" s="120">
        <f t="shared" si="57"/>
        <v>2.6785521903403686</v>
      </c>
      <c r="U59" s="120">
        <f t="shared" si="57"/>
        <v>2.907132120899298</v>
      </c>
      <c r="V59" s="120">
        <f t="shared" si="57"/>
        <v>3.243061603096043</v>
      </c>
      <c r="W59" s="120">
        <f t="shared" si="57"/>
        <v>3.7678012815913564</v>
      </c>
      <c r="X59" s="120">
        <f t="shared" si="57"/>
        <v>4.680363000438943</v>
      </c>
      <c r="Y59" s="120">
        <f t="shared" si="57"/>
        <v>6.647154576331105</v>
      </c>
      <c r="Z59" s="120">
        <f t="shared" si="57"/>
        <v>14.596640190869223</v>
      </c>
    </row>
    <row r="60" spans="1:26" s="11" customFormat="1" ht="12.75">
      <c r="A60" s="65" t="s">
        <v>58</v>
      </c>
      <c r="B60" s="2">
        <f>-$F$11*$B$6*COS(RADIANS(B18))+$F$10^2*$B$6*SIN(RADIANS(B18))+B57^2*$B$7*SIN(B53)-B58^2*$B$8*SIN(B55)</f>
        <v>-1.162581933632974</v>
      </c>
      <c r="C60" s="2">
        <f aca="true" t="shared" si="58" ref="C60:Z60">-$F$11*$B$6*COS(RADIANS(C18))+$F$10^2*$B$6*SIN(RADIANS(C18))+C57^2*$B$7*SIN(C53)-C58^2*$B$8*SIN(C55)</f>
        <v>-1.2327248639781194</v>
      </c>
      <c r="D60" s="2">
        <f t="shared" si="58"/>
        <v>-1.3099889713563408</v>
      </c>
      <c r="E60" s="2">
        <f t="shared" si="58"/>
        <v>-1.3953443331386204</v>
      </c>
      <c r="F60" s="2">
        <f t="shared" si="58"/>
        <v>-1.4899497893848306</v>
      </c>
      <c r="G60" s="2">
        <f t="shared" si="58"/>
        <v>-1.5952016415670291</v>
      </c>
      <c r="H60" s="2">
        <f t="shared" si="58"/>
        <v>-1.7127980696793044</v>
      </c>
      <c r="I60" s="2">
        <f t="shared" si="58"/>
        <v>-1.8448255539744522</v>
      </c>
      <c r="J60" s="2">
        <f t="shared" si="58"/>
        <v>-1.9938766273613808</v>
      </c>
      <c r="K60" s="2">
        <f t="shared" si="58"/>
        <v>-2.1632130853656157</v>
      </c>
      <c r="L60" s="2">
        <f t="shared" si="58"/>
        <v>-2.3569965536267787</v>
      </c>
      <c r="M60" s="35">
        <f t="shared" si="58"/>
        <v>-2.5806212531238675</v>
      </c>
      <c r="N60" s="120">
        <f t="shared" si="58"/>
        <v>-2.841206030654515</v>
      </c>
      <c r="O60" s="120">
        <f t="shared" si="58"/>
        <v>-3.1483422826441423</v>
      </c>
      <c r="P60" s="120">
        <f t="shared" si="58"/>
        <v>-3.51526773450082</v>
      </c>
      <c r="Q60" s="120">
        <f t="shared" si="58"/>
        <v>-3.960778533550931</v>
      </c>
      <c r="R60" s="120">
        <f t="shared" si="58"/>
        <v>-4.512484714403261</v>
      </c>
      <c r="S60" s="120">
        <f t="shared" si="58"/>
        <v>-5.212655744557345</v>
      </c>
      <c r="T60" s="120">
        <f t="shared" si="58"/>
        <v>-6.1294267982523</v>
      </c>
      <c r="U60" s="120">
        <f t="shared" si="58"/>
        <v>-7.380133390278429</v>
      </c>
      <c r="V60" s="120">
        <f t="shared" si="58"/>
        <v>-9.18545091250892</v>
      </c>
      <c r="W60" s="120">
        <f t="shared" si="58"/>
        <v>-12.015139046353841</v>
      </c>
      <c r="X60" s="120">
        <f t="shared" si="58"/>
        <v>-17.07710633882165</v>
      </c>
      <c r="Y60" s="120">
        <f t="shared" si="58"/>
        <v>-28.702018371573487</v>
      </c>
      <c r="Z60" s="120">
        <f t="shared" si="58"/>
        <v>-82.78938626210137</v>
      </c>
    </row>
    <row r="61" spans="1:26" s="11" customFormat="1" ht="12.75">
      <c r="A61" s="65" t="s">
        <v>59</v>
      </c>
      <c r="B61" s="2">
        <f>(B59*COS(B55)+B60*SIN(B55))/$B$7/SIN(B55-B53)</f>
        <v>-0.1294137589628362</v>
      </c>
      <c r="C61" s="2">
        <f>(C59*COS(C55)+C60*SIN(C55))/$B$7/SIN(C55-C53)</f>
        <v>-0.20283318886150675</v>
      </c>
      <c r="D61" s="2">
        <f>(D59*COS(D55)+D60*SIN(D55))/$B$7/SIN(D55-D53)</f>
        <v>-0.281709485387099</v>
      </c>
      <c r="E61" s="2">
        <f>(E59*COS(E55)+E60*SIN(E55))/$B$7/SIN(E55-E53)</f>
        <v>-0.3672338912325274</v>
      </c>
      <c r="F61" s="2">
        <f>(F59*COS(F55)+F60*SIN(F55))/$B$7/SIN(F55-F53)</f>
        <v>-0.46084539806649494</v>
      </c>
      <c r="G61" s="2">
        <f aca="true" t="shared" si="59" ref="G61:Z61">(G59*COS(G55)+G60*SIN(G55))/$B$7/SIN(G55-G53)</f>
        <v>-0.5643048131166276</v>
      </c>
      <c r="H61" s="2">
        <f t="shared" si="59"/>
        <v>-0.6797950736846298</v>
      </c>
      <c r="I61" s="2">
        <f t="shared" si="59"/>
        <v>-0.8100593029990136</v>
      </c>
      <c r="J61" s="2">
        <f t="shared" si="59"/>
        <v>-0.9585941130428973</v>
      </c>
      <c r="K61" s="2">
        <f t="shared" si="59"/>
        <v>-1.1299254170993265</v>
      </c>
      <c r="L61" s="2">
        <f t="shared" si="59"/>
        <v>-1.3300102709622663</v>
      </c>
      <c r="M61" s="35">
        <f t="shared" si="59"/>
        <v>-1.5668361546309661</v>
      </c>
      <c r="N61" s="120">
        <f t="shared" si="59"/>
        <v>-1.8513385785302656</v>
      </c>
      <c r="O61" s="120">
        <f t="shared" si="59"/>
        <v>-2.1988490098771454</v>
      </c>
      <c r="P61" s="120">
        <f t="shared" si="59"/>
        <v>-2.6314603067873503</v>
      </c>
      <c r="Q61" s="120">
        <f t="shared" si="59"/>
        <v>-3.1820509669057278</v>
      </c>
      <c r="R61" s="120">
        <f t="shared" si="59"/>
        <v>-3.9014684979625858</v>
      </c>
      <c r="S61" s="120">
        <f t="shared" si="59"/>
        <v>-4.87211675520479</v>
      </c>
      <c r="T61" s="120">
        <f t="shared" si="59"/>
        <v>-6.235557284424728</v>
      </c>
      <c r="U61" s="120">
        <f t="shared" si="59"/>
        <v>-8.253876892284522</v>
      </c>
      <c r="V61" s="120">
        <f t="shared" si="59"/>
        <v>-11.463284614644449</v>
      </c>
      <c r="W61" s="120">
        <f t="shared" si="59"/>
        <v>-17.126804251640344</v>
      </c>
      <c r="X61" s="120">
        <f t="shared" si="59"/>
        <v>-28.93698904481632</v>
      </c>
      <c r="Y61" s="120">
        <f t="shared" si="59"/>
        <v>-62.75579940682619</v>
      </c>
      <c r="Z61" s="120">
        <f t="shared" si="59"/>
        <v>-305.01593634478974</v>
      </c>
    </row>
    <row r="62" spans="1:26" s="11" customFormat="1" ht="13.5" thickBot="1">
      <c r="A62" s="66" t="s">
        <v>60</v>
      </c>
      <c r="B62" s="21">
        <f>(B59*COS(B53)+B60*SIN(B53))/$B$8/SIN(B55-B53)</f>
        <v>0.28495919273772774</v>
      </c>
      <c r="C62" s="21">
        <f aca="true" t="shared" si="60" ref="C62:Z62">(C59*COS(C53)+C60*SIN(C53))/$B$8/SIN(C55-C53)</f>
        <v>0.28980194039403623</v>
      </c>
      <c r="D62" s="21">
        <f t="shared" si="60"/>
        <v>0.2962643164959067</v>
      </c>
      <c r="E62" s="21">
        <f t="shared" si="60"/>
        <v>0.3045562551100045</v>
      </c>
      <c r="F62" s="21">
        <f t="shared" si="60"/>
        <v>0.3149410783311775</v>
      </c>
      <c r="G62" s="21">
        <f t="shared" si="60"/>
        <v>0.32775028416767654</v>
      </c>
      <c r="H62" s="21">
        <f t="shared" si="60"/>
        <v>0.34340369709718</v>
      </c>
      <c r="I62" s="21">
        <f t="shared" si="60"/>
        <v>0.3624373061376714</v>
      </c>
      <c r="J62" s="21">
        <f t="shared" si="60"/>
        <v>0.3855423324708132</v>
      </c>
      <c r="K62" s="21">
        <f t="shared" si="60"/>
        <v>0.41362104250201776</v>
      </c>
      <c r="L62" s="21">
        <f t="shared" si="60"/>
        <v>0.4478681087089233</v>
      </c>
      <c r="M62" s="22">
        <f t="shared" si="60"/>
        <v>0.4898919563034805</v>
      </c>
      <c r="N62" s="120">
        <f t="shared" si="60"/>
        <v>0.5419005237813981</v>
      </c>
      <c r="O62" s="120">
        <f t="shared" si="60"/>
        <v>0.6069942535295131</v>
      </c>
      <c r="P62" s="120">
        <f t="shared" si="60"/>
        <v>0.6896444660010128</v>
      </c>
      <c r="Q62" s="120">
        <f t="shared" si="60"/>
        <v>0.7965066585305274</v>
      </c>
      <c r="R62" s="120">
        <f t="shared" si="60"/>
        <v>0.9378711898423138</v>
      </c>
      <c r="S62" s="120">
        <f t="shared" si="60"/>
        <v>1.1304050852514735</v>
      </c>
      <c r="T62" s="120">
        <f t="shared" si="60"/>
        <v>1.4027171254304827</v>
      </c>
      <c r="U62" s="120">
        <f t="shared" si="60"/>
        <v>1.8077202847700906</v>
      </c>
      <c r="V62" s="120">
        <f t="shared" si="60"/>
        <v>2.453545676413258</v>
      </c>
      <c r="W62" s="120">
        <f t="shared" si="60"/>
        <v>3.594567863854221</v>
      </c>
      <c r="X62" s="120">
        <f t="shared" si="60"/>
        <v>5.973432522257496</v>
      </c>
      <c r="Y62" s="120">
        <f t="shared" si="60"/>
        <v>12.775340198624878</v>
      </c>
      <c r="Z62" s="120">
        <f t="shared" si="60"/>
        <v>61.36581034251553</v>
      </c>
    </row>
    <row r="63" spans="1:26" s="11" customFormat="1" ht="16.5" thickBot="1">
      <c r="A63" s="73"/>
      <c r="B63" s="28"/>
      <c r="C63" s="28"/>
      <c r="D63" s="28"/>
      <c r="E63" s="28"/>
      <c r="F63" s="68"/>
      <c r="G63" s="68" t="s">
        <v>61</v>
      </c>
      <c r="H63" s="28"/>
      <c r="I63" s="28"/>
      <c r="J63" s="28"/>
      <c r="K63" s="28"/>
      <c r="L63" s="28"/>
      <c r="M63" s="29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56" s="11" customFormat="1" ht="13.5" thickBot="1">
      <c r="A64" s="111" t="s">
        <v>98</v>
      </c>
      <c r="B64" s="4">
        <f>B53-$B$53</f>
        <v>0</v>
      </c>
      <c r="C64" s="4">
        <f aca="true" t="shared" si="61" ref="C64:BN64">C53-$B$53</f>
        <v>-0.014629238784980458</v>
      </c>
      <c r="D64" s="4">
        <f t="shared" si="61"/>
        <v>-0.029320402372035925</v>
      </c>
      <c r="E64" s="4">
        <f t="shared" si="61"/>
        <v>-0.044097548024872646</v>
      </c>
      <c r="F64" s="4">
        <f t="shared" si="61"/>
        <v>-0.05898676440298145</v>
      </c>
      <c r="G64" s="4">
        <f t="shared" si="61"/>
        <v>-0.07401661177417318</v>
      </c>
      <c r="H64" s="4">
        <f t="shared" si="61"/>
        <v>-0.08921866091932606</v>
      </c>
      <c r="I64" s="4">
        <f t="shared" si="61"/>
        <v>-0.1046281615759781</v>
      </c>
      <c r="J64" s="4">
        <f t="shared" si="61"/>
        <v>-0.1202848829147597</v>
      </c>
      <c r="K64" s="4">
        <f t="shared" si="61"/>
        <v>-0.13623418561621725</v>
      </c>
      <c r="L64" s="4">
        <f t="shared" si="61"/>
        <v>-0.15252841065602052</v>
      </c>
      <c r="M64" s="4">
        <f t="shared" si="61"/>
        <v>-0.16922870899314335</v>
      </c>
      <c r="N64" s="4">
        <f t="shared" si="61"/>
        <v>-0.1864074977315996</v>
      </c>
      <c r="O64" s="4">
        <f t="shared" si="61"/>
        <v>-0.2041518275565274</v>
      </c>
      <c r="P64" s="4">
        <f t="shared" si="61"/>
        <v>-0.2225681121274211</v>
      </c>
      <c r="Q64" s="4">
        <f t="shared" si="61"/>
        <v>-0.24178895833159364</v>
      </c>
      <c r="R64" s="4">
        <f t="shared" si="61"/>
        <v>-0.2619833602219054</v>
      </c>
      <c r="S64" s="4">
        <f t="shared" si="61"/>
        <v>-0.2833725242883173</v>
      </c>
      <c r="T64" s="4">
        <f t="shared" si="61"/>
        <v>-0.30625564985675136</v>
      </c>
      <c r="U64" s="4">
        <f t="shared" si="61"/>
        <v>-0.33105454675561463</v>
      </c>
      <c r="V64" s="4">
        <f t="shared" si="61"/>
        <v>-0.3583971639345679</v>
      </c>
      <c r="W64" s="4">
        <f t="shared" si="61"/>
        <v>-0.38929156984435187</v>
      </c>
      <c r="X64" s="4">
        <f t="shared" si="61"/>
        <v>-0.42554910268224033</v>
      </c>
      <c r="Y64" s="4">
        <f t="shared" si="61"/>
        <v>-0.47110928311568057</v>
      </c>
      <c r="Z64" s="4">
        <f t="shared" si="61"/>
        <v>-0.5391354226614148</v>
      </c>
      <c r="AA64" s="4">
        <f t="shared" si="61"/>
        <v>0.8315014851979384</v>
      </c>
      <c r="AB64" s="4">
        <f t="shared" si="61"/>
        <v>0.8315014851979384</v>
      </c>
      <c r="AC64" s="4">
        <f t="shared" si="61"/>
        <v>0.8315014851979384</v>
      </c>
      <c r="AD64" s="4">
        <f t="shared" si="61"/>
        <v>0.8315014851979384</v>
      </c>
      <c r="AE64" s="4">
        <f t="shared" si="61"/>
        <v>0.8315014851979384</v>
      </c>
      <c r="AF64" s="4">
        <f t="shared" si="61"/>
        <v>0.8315014851979384</v>
      </c>
      <c r="AG64" s="4">
        <f t="shared" si="61"/>
        <v>0.8315014851979384</v>
      </c>
      <c r="AH64" s="4">
        <f t="shared" si="61"/>
        <v>0.8315014851979384</v>
      </c>
      <c r="AI64" s="4">
        <f t="shared" si="61"/>
        <v>0.8315014851979384</v>
      </c>
      <c r="AJ64" s="4">
        <f t="shared" si="61"/>
        <v>0.8315014851979384</v>
      </c>
      <c r="AK64" s="4">
        <f t="shared" si="61"/>
        <v>0.8315014851979384</v>
      </c>
      <c r="AL64" s="4">
        <f t="shared" si="61"/>
        <v>0.8315014851979384</v>
      </c>
      <c r="AM64" s="4">
        <f t="shared" si="61"/>
        <v>0.8315014851979384</v>
      </c>
      <c r="AN64" s="4">
        <f t="shared" si="61"/>
        <v>0.8315014851979384</v>
      </c>
      <c r="AO64" s="4">
        <f t="shared" si="61"/>
        <v>0.8315014851979384</v>
      </c>
      <c r="AP64" s="4">
        <f t="shared" si="61"/>
        <v>0.8315014851979384</v>
      </c>
      <c r="AQ64" s="4">
        <f t="shared" si="61"/>
        <v>0.8315014851979384</v>
      </c>
      <c r="AR64" s="4">
        <f t="shared" si="61"/>
        <v>0.8315014851979384</v>
      </c>
      <c r="AS64" s="4">
        <f t="shared" si="61"/>
        <v>0.8315014851979384</v>
      </c>
      <c r="AT64" s="4">
        <f t="shared" si="61"/>
        <v>0.8315014851979384</v>
      </c>
      <c r="AU64" s="4">
        <f t="shared" si="61"/>
        <v>0.8315014851979384</v>
      </c>
      <c r="AV64" s="4">
        <f t="shared" si="61"/>
        <v>0.8315014851979384</v>
      </c>
      <c r="AW64" s="4">
        <f t="shared" si="61"/>
        <v>0.8315014851979384</v>
      </c>
      <c r="AX64" s="4">
        <f t="shared" si="61"/>
        <v>0.8315014851979384</v>
      </c>
      <c r="AY64" s="4">
        <f t="shared" si="61"/>
        <v>0.8315014851979384</v>
      </c>
      <c r="AZ64" s="4">
        <f t="shared" si="61"/>
        <v>0.8315014851979384</v>
      </c>
      <c r="BA64" s="4">
        <f t="shared" si="61"/>
        <v>0.8315014851979384</v>
      </c>
      <c r="BB64" s="4">
        <f t="shared" si="61"/>
        <v>0.8315014851979384</v>
      </c>
      <c r="BC64" s="4">
        <f t="shared" si="61"/>
        <v>0.8315014851979384</v>
      </c>
      <c r="BD64" s="4">
        <f t="shared" si="61"/>
        <v>0.8315014851979384</v>
      </c>
      <c r="BE64" s="4">
        <f t="shared" si="61"/>
        <v>0.8315014851979384</v>
      </c>
      <c r="BF64" s="4">
        <f t="shared" si="61"/>
        <v>0.8315014851979384</v>
      </c>
      <c r="BG64" s="4">
        <f t="shared" si="61"/>
        <v>0.8315014851979384</v>
      </c>
      <c r="BH64" s="4">
        <f t="shared" si="61"/>
        <v>0.8315014851979384</v>
      </c>
      <c r="BI64" s="4">
        <f t="shared" si="61"/>
        <v>0.8315014851979384</v>
      </c>
      <c r="BJ64" s="4">
        <f t="shared" si="61"/>
        <v>0.8315014851979384</v>
      </c>
      <c r="BK64" s="4">
        <f t="shared" si="61"/>
        <v>0.8315014851979384</v>
      </c>
      <c r="BL64" s="4">
        <f t="shared" si="61"/>
        <v>0.8315014851979384</v>
      </c>
      <c r="BM64" s="4">
        <f t="shared" si="61"/>
        <v>0.8315014851979384</v>
      </c>
      <c r="BN64" s="4">
        <f t="shared" si="61"/>
        <v>0.8315014851979384</v>
      </c>
      <c r="BO64" s="4">
        <f aca="true" t="shared" si="62" ref="BO64:DZ64">BO53-$B$53</f>
        <v>0.8315014851979384</v>
      </c>
      <c r="BP64" s="4">
        <f t="shared" si="62"/>
        <v>0.8315014851979384</v>
      </c>
      <c r="BQ64" s="4">
        <f t="shared" si="62"/>
        <v>0.8315014851979384</v>
      </c>
      <c r="BR64" s="4">
        <f t="shared" si="62"/>
        <v>0.8315014851979384</v>
      </c>
      <c r="BS64" s="4">
        <f t="shared" si="62"/>
        <v>0.8315014851979384</v>
      </c>
      <c r="BT64" s="4">
        <f t="shared" si="62"/>
        <v>0.8315014851979384</v>
      </c>
      <c r="BU64" s="4">
        <f t="shared" si="62"/>
        <v>0.8315014851979384</v>
      </c>
      <c r="BV64" s="4">
        <f t="shared" si="62"/>
        <v>0.8315014851979384</v>
      </c>
      <c r="BW64" s="4">
        <f t="shared" si="62"/>
        <v>0.8315014851979384</v>
      </c>
      <c r="BX64" s="4">
        <f t="shared" si="62"/>
        <v>0.8315014851979384</v>
      </c>
      <c r="BY64" s="4">
        <f t="shared" si="62"/>
        <v>0.8315014851979384</v>
      </c>
      <c r="BZ64" s="4">
        <f t="shared" si="62"/>
        <v>0.8315014851979384</v>
      </c>
      <c r="CA64" s="4">
        <f t="shared" si="62"/>
        <v>0.8315014851979384</v>
      </c>
      <c r="CB64" s="4">
        <f t="shared" si="62"/>
        <v>0.8315014851979384</v>
      </c>
      <c r="CC64" s="4">
        <f t="shared" si="62"/>
        <v>0.8315014851979384</v>
      </c>
      <c r="CD64" s="4">
        <f t="shared" si="62"/>
        <v>0.8315014851979384</v>
      </c>
      <c r="CE64" s="4">
        <f t="shared" si="62"/>
        <v>0.8315014851979384</v>
      </c>
      <c r="CF64" s="4">
        <f t="shared" si="62"/>
        <v>0.8315014851979384</v>
      </c>
      <c r="CG64" s="4">
        <f t="shared" si="62"/>
        <v>0.8315014851979384</v>
      </c>
      <c r="CH64" s="4">
        <f t="shared" si="62"/>
        <v>0.8315014851979384</v>
      </c>
      <c r="CI64" s="4">
        <f t="shared" si="62"/>
        <v>0.8315014851979384</v>
      </c>
      <c r="CJ64" s="4">
        <f t="shared" si="62"/>
        <v>0.8315014851979384</v>
      </c>
      <c r="CK64" s="4">
        <f t="shared" si="62"/>
        <v>0.8315014851979384</v>
      </c>
      <c r="CL64" s="4">
        <f t="shared" si="62"/>
        <v>0.8315014851979384</v>
      </c>
      <c r="CM64" s="4">
        <f t="shared" si="62"/>
        <v>0.8315014851979384</v>
      </c>
      <c r="CN64" s="4">
        <f t="shared" si="62"/>
        <v>0.8315014851979384</v>
      </c>
      <c r="CO64" s="4">
        <f t="shared" si="62"/>
        <v>0.8315014851979384</v>
      </c>
      <c r="CP64" s="4">
        <f t="shared" si="62"/>
        <v>0.8315014851979384</v>
      </c>
      <c r="CQ64" s="4">
        <f t="shared" si="62"/>
        <v>0.8315014851979384</v>
      </c>
      <c r="CR64" s="4">
        <f t="shared" si="62"/>
        <v>0.8315014851979384</v>
      </c>
      <c r="CS64" s="4">
        <f t="shared" si="62"/>
        <v>0.8315014851979384</v>
      </c>
      <c r="CT64" s="4">
        <f t="shared" si="62"/>
        <v>0.8315014851979384</v>
      </c>
      <c r="CU64" s="4">
        <f t="shared" si="62"/>
        <v>0.8315014851979384</v>
      </c>
      <c r="CV64" s="4">
        <f t="shared" si="62"/>
        <v>0.8315014851979384</v>
      </c>
      <c r="CW64" s="4">
        <f t="shared" si="62"/>
        <v>0.8315014851979384</v>
      </c>
      <c r="CX64" s="4">
        <f t="shared" si="62"/>
        <v>0.8315014851979384</v>
      </c>
      <c r="CY64" s="4">
        <f t="shared" si="62"/>
        <v>0.8315014851979384</v>
      </c>
      <c r="CZ64" s="4">
        <f t="shared" si="62"/>
        <v>0.8315014851979384</v>
      </c>
      <c r="DA64" s="4">
        <f t="shared" si="62"/>
        <v>0.8315014851979384</v>
      </c>
      <c r="DB64" s="4">
        <f t="shared" si="62"/>
        <v>0.8315014851979384</v>
      </c>
      <c r="DC64" s="4">
        <f t="shared" si="62"/>
        <v>0.8315014851979384</v>
      </c>
      <c r="DD64" s="4">
        <f t="shared" si="62"/>
        <v>0.8315014851979384</v>
      </c>
      <c r="DE64" s="4">
        <f t="shared" si="62"/>
        <v>0.8315014851979384</v>
      </c>
      <c r="DF64" s="4">
        <f t="shared" si="62"/>
        <v>0.8315014851979384</v>
      </c>
      <c r="DG64" s="4">
        <f t="shared" si="62"/>
        <v>0.8315014851979384</v>
      </c>
      <c r="DH64" s="4">
        <f t="shared" si="62"/>
        <v>0.8315014851979384</v>
      </c>
      <c r="DI64" s="4">
        <f t="shared" si="62"/>
        <v>0.8315014851979384</v>
      </c>
      <c r="DJ64" s="4">
        <f t="shared" si="62"/>
        <v>0.8315014851979384</v>
      </c>
      <c r="DK64" s="4">
        <f t="shared" si="62"/>
        <v>0.8315014851979384</v>
      </c>
      <c r="DL64" s="4">
        <f t="shared" si="62"/>
        <v>0.8315014851979384</v>
      </c>
      <c r="DM64" s="4">
        <f t="shared" si="62"/>
        <v>0.8315014851979384</v>
      </c>
      <c r="DN64" s="4">
        <f t="shared" si="62"/>
        <v>0.8315014851979384</v>
      </c>
      <c r="DO64" s="4">
        <f t="shared" si="62"/>
        <v>0.8315014851979384</v>
      </c>
      <c r="DP64" s="4">
        <f t="shared" si="62"/>
        <v>0.8315014851979384</v>
      </c>
      <c r="DQ64" s="4">
        <f t="shared" si="62"/>
        <v>0.8315014851979384</v>
      </c>
      <c r="DR64" s="4">
        <f t="shared" si="62"/>
        <v>0.8315014851979384</v>
      </c>
      <c r="DS64" s="4">
        <f t="shared" si="62"/>
        <v>0.8315014851979384</v>
      </c>
      <c r="DT64" s="4">
        <f t="shared" si="62"/>
        <v>0.8315014851979384</v>
      </c>
      <c r="DU64" s="4">
        <f t="shared" si="62"/>
        <v>0.8315014851979384</v>
      </c>
      <c r="DV64" s="4">
        <f t="shared" si="62"/>
        <v>0.8315014851979384</v>
      </c>
      <c r="DW64" s="4">
        <f t="shared" si="62"/>
        <v>0.8315014851979384</v>
      </c>
      <c r="DX64" s="4">
        <f t="shared" si="62"/>
        <v>0.8315014851979384</v>
      </c>
      <c r="DY64" s="4">
        <f t="shared" si="62"/>
        <v>0.8315014851979384</v>
      </c>
      <c r="DZ64" s="4">
        <f t="shared" si="62"/>
        <v>0.8315014851979384</v>
      </c>
      <c r="EA64" s="4">
        <f aca="true" t="shared" si="63" ref="EA64:GL64">EA53-$B$53</f>
        <v>0.8315014851979384</v>
      </c>
      <c r="EB64" s="4">
        <f t="shared" si="63"/>
        <v>0.8315014851979384</v>
      </c>
      <c r="EC64" s="4">
        <f t="shared" si="63"/>
        <v>0.8315014851979384</v>
      </c>
      <c r="ED64" s="4">
        <f t="shared" si="63"/>
        <v>0.8315014851979384</v>
      </c>
      <c r="EE64" s="4">
        <f t="shared" si="63"/>
        <v>0.8315014851979384</v>
      </c>
      <c r="EF64" s="4">
        <f t="shared" si="63"/>
        <v>0.8315014851979384</v>
      </c>
      <c r="EG64" s="4">
        <f t="shared" si="63"/>
        <v>0.8315014851979384</v>
      </c>
      <c r="EH64" s="4">
        <f t="shared" si="63"/>
        <v>0.8315014851979384</v>
      </c>
      <c r="EI64" s="4">
        <f t="shared" si="63"/>
        <v>0.8315014851979384</v>
      </c>
      <c r="EJ64" s="4">
        <f t="shared" si="63"/>
        <v>0.8315014851979384</v>
      </c>
      <c r="EK64" s="4">
        <f t="shared" si="63"/>
        <v>0.8315014851979384</v>
      </c>
      <c r="EL64" s="4">
        <f t="shared" si="63"/>
        <v>0.8315014851979384</v>
      </c>
      <c r="EM64" s="4">
        <f t="shared" si="63"/>
        <v>0.8315014851979384</v>
      </c>
      <c r="EN64" s="4">
        <f t="shared" si="63"/>
        <v>0.8315014851979384</v>
      </c>
      <c r="EO64" s="4">
        <f t="shared" si="63"/>
        <v>0.8315014851979384</v>
      </c>
      <c r="EP64" s="4">
        <f t="shared" si="63"/>
        <v>0.8315014851979384</v>
      </c>
      <c r="EQ64" s="4">
        <f t="shared" si="63"/>
        <v>0.8315014851979384</v>
      </c>
      <c r="ER64" s="4">
        <f t="shared" si="63"/>
        <v>0.8315014851979384</v>
      </c>
      <c r="ES64" s="4">
        <f t="shared" si="63"/>
        <v>0.8315014851979384</v>
      </c>
      <c r="ET64" s="4">
        <f t="shared" si="63"/>
        <v>0.8315014851979384</v>
      </c>
      <c r="EU64" s="4">
        <f t="shared" si="63"/>
        <v>0.8315014851979384</v>
      </c>
      <c r="EV64" s="4">
        <f t="shared" si="63"/>
        <v>0.8315014851979384</v>
      </c>
      <c r="EW64" s="4">
        <f t="shared" si="63"/>
        <v>0.8315014851979384</v>
      </c>
      <c r="EX64" s="4">
        <f t="shared" si="63"/>
        <v>0.8315014851979384</v>
      </c>
      <c r="EY64" s="4">
        <f t="shared" si="63"/>
        <v>0.8315014851979384</v>
      </c>
      <c r="EZ64" s="4">
        <f t="shared" si="63"/>
        <v>0.8315014851979384</v>
      </c>
      <c r="FA64" s="4">
        <f t="shared" si="63"/>
        <v>0.8315014851979384</v>
      </c>
      <c r="FB64" s="4">
        <f t="shared" si="63"/>
        <v>0.8315014851979384</v>
      </c>
      <c r="FC64" s="4">
        <f t="shared" si="63"/>
        <v>0.8315014851979384</v>
      </c>
      <c r="FD64" s="4">
        <f t="shared" si="63"/>
        <v>0.8315014851979384</v>
      </c>
      <c r="FE64" s="4">
        <f t="shared" si="63"/>
        <v>0.8315014851979384</v>
      </c>
      <c r="FF64" s="4">
        <f t="shared" si="63"/>
        <v>0.8315014851979384</v>
      </c>
      <c r="FG64" s="4">
        <f t="shared" si="63"/>
        <v>0.8315014851979384</v>
      </c>
      <c r="FH64" s="4">
        <f t="shared" si="63"/>
        <v>0.8315014851979384</v>
      </c>
      <c r="FI64" s="4">
        <f t="shared" si="63"/>
        <v>0.8315014851979384</v>
      </c>
      <c r="FJ64" s="4">
        <f t="shared" si="63"/>
        <v>0.8315014851979384</v>
      </c>
      <c r="FK64" s="4">
        <f t="shared" si="63"/>
        <v>0.8315014851979384</v>
      </c>
      <c r="FL64" s="4">
        <f t="shared" si="63"/>
        <v>0.8315014851979384</v>
      </c>
      <c r="FM64" s="4">
        <f t="shared" si="63"/>
        <v>0.8315014851979384</v>
      </c>
      <c r="FN64" s="4">
        <f t="shared" si="63"/>
        <v>0.8315014851979384</v>
      </c>
      <c r="FO64" s="4">
        <f t="shared" si="63"/>
        <v>0.8315014851979384</v>
      </c>
      <c r="FP64" s="4">
        <f t="shared" si="63"/>
        <v>0.8315014851979384</v>
      </c>
      <c r="FQ64" s="4">
        <f t="shared" si="63"/>
        <v>0.8315014851979384</v>
      </c>
      <c r="FR64" s="4">
        <f t="shared" si="63"/>
        <v>0.8315014851979384</v>
      </c>
      <c r="FS64" s="4">
        <f t="shared" si="63"/>
        <v>0.8315014851979384</v>
      </c>
      <c r="FT64" s="4">
        <f t="shared" si="63"/>
        <v>0.8315014851979384</v>
      </c>
      <c r="FU64" s="4">
        <f t="shared" si="63"/>
        <v>0.8315014851979384</v>
      </c>
      <c r="FV64" s="4">
        <f t="shared" si="63"/>
        <v>0.8315014851979384</v>
      </c>
      <c r="FW64" s="4">
        <f t="shared" si="63"/>
        <v>0.8315014851979384</v>
      </c>
      <c r="FX64" s="4">
        <f t="shared" si="63"/>
        <v>0.8315014851979384</v>
      </c>
      <c r="FY64" s="4">
        <f t="shared" si="63"/>
        <v>0.8315014851979384</v>
      </c>
      <c r="FZ64" s="4">
        <f t="shared" si="63"/>
        <v>0.8315014851979384</v>
      </c>
      <c r="GA64" s="4">
        <f t="shared" si="63"/>
        <v>0.8315014851979384</v>
      </c>
      <c r="GB64" s="4">
        <f t="shared" si="63"/>
        <v>0.8315014851979384</v>
      </c>
      <c r="GC64" s="4">
        <f t="shared" si="63"/>
        <v>0.8315014851979384</v>
      </c>
      <c r="GD64" s="4">
        <f t="shared" si="63"/>
        <v>0.8315014851979384</v>
      </c>
      <c r="GE64" s="4">
        <f t="shared" si="63"/>
        <v>0.8315014851979384</v>
      </c>
      <c r="GF64" s="4">
        <f t="shared" si="63"/>
        <v>0.8315014851979384</v>
      </c>
      <c r="GG64" s="4">
        <f t="shared" si="63"/>
        <v>0.8315014851979384</v>
      </c>
      <c r="GH64" s="4">
        <f t="shared" si="63"/>
        <v>0.8315014851979384</v>
      </c>
      <c r="GI64" s="4">
        <f t="shared" si="63"/>
        <v>0.8315014851979384</v>
      </c>
      <c r="GJ64" s="4">
        <f t="shared" si="63"/>
        <v>0.8315014851979384</v>
      </c>
      <c r="GK64" s="4">
        <f t="shared" si="63"/>
        <v>0.8315014851979384</v>
      </c>
      <c r="GL64" s="4">
        <f t="shared" si="63"/>
        <v>0.8315014851979384</v>
      </c>
      <c r="GM64" s="4">
        <f aca="true" t="shared" si="64" ref="GM64:IV64">GM53-$B$53</f>
        <v>0.8315014851979384</v>
      </c>
      <c r="GN64" s="4">
        <f t="shared" si="64"/>
        <v>0.8315014851979384</v>
      </c>
      <c r="GO64" s="4">
        <f t="shared" si="64"/>
        <v>0.8315014851979384</v>
      </c>
      <c r="GP64" s="4">
        <f t="shared" si="64"/>
        <v>0.8315014851979384</v>
      </c>
      <c r="GQ64" s="4">
        <f t="shared" si="64"/>
        <v>0.8315014851979384</v>
      </c>
      <c r="GR64" s="4">
        <f t="shared" si="64"/>
        <v>0.8315014851979384</v>
      </c>
      <c r="GS64" s="4">
        <f t="shared" si="64"/>
        <v>0.8315014851979384</v>
      </c>
      <c r="GT64" s="4">
        <f t="shared" si="64"/>
        <v>0.8315014851979384</v>
      </c>
      <c r="GU64" s="4">
        <f t="shared" si="64"/>
        <v>0.8315014851979384</v>
      </c>
      <c r="GV64" s="4">
        <f t="shared" si="64"/>
        <v>0.8315014851979384</v>
      </c>
      <c r="GW64" s="4">
        <f t="shared" si="64"/>
        <v>0.8315014851979384</v>
      </c>
      <c r="GX64" s="4">
        <f t="shared" si="64"/>
        <v>0.8315014851979384</v>
      </c>
      <c r="GY64" s="4">
        <f t="shared" si="64"/>
        <v>0.8315014851979384</v>
      </c>
      <c r="GZ64" s="4">
        <f t="shared" si="64"/>
        <v>0.8315014851979384</v>
      </c>
      <c r="HA64" s="4">
        <f t="shared" si="64"/>
        <v>0.8315014851979384</v>
      </c>
      <c r="HB64" s="4">
        <f t="shared" si="64"/>
        <v>0.8315014851979384</v>
      </c>
      <c r="HC64" s="4">
        <f t="shared" si="64"/>
        <v>0.8315014851979384</v>
      </c>
      <c r="HD64" s="4">
        <f t="shared" si="64"/>
        <v>0.8315014851979384</v>
      </c>
      <c r="HE64" s="4">
        <f t="shared" si="64"/>
        <v>0.8315014851979384</v>
      </c>
      <c r="HF64" s="4">
        <f t="shared" si="64"/>
        <v>0.8315014851979384</v>
      </c>
      <c r="HG64" s="4">
        <f t="shared" si="64"/>
        <v>0.8315014851979384</v>
      </c>
      <c r="HH64" s="4">
        <f t="shared" si="64"/>
        <v>0.8315014851979384</v>
      </c>
      <c r="HI64" s="4">
        <f t="shared" si="64"/>
        <v>0.8315014851979384</v>
      </c>
      <c r="HJ64" s="4">
        <f t="shared" si="64"/>
        <v>0.8315014851979384</v>
      </c>
      <c r="HK64" s="4">
        <f t="shared" si="64"/>
        <v>0.8315014851979384</v>
      </c>
      <c r="HL64" s="4">
        <f t="shared" si="64"/>
        <v>0.8315014851979384</v>
      </c>
      <c r="HM64" s="4">
        <f t="shared" si="64"/>
        <v>0.8315014851979384</v>
      </c>
      <c r="HN64" s="4">
        <f t="shared" si="64"/>
        <v>0.8315014851979384</v>
      </c>
      <c r="HO64" s="4">
        <f t="shared" si="64"/>
        <v>0.8315014851979384</v>
      </c>
      <c r="HP64" s="4">
        <f t="shared" si="64"/>
        <v>0.8315014851979384</v>
      </c>
      <c r="HQ64" s="4">
        <f t="shared" si="64"/>
        <v>0.8315014851979384</v>
      </c>
      <c r="HR64" s="4">
        <f t="shared" si="64"/>
        <v>0.8315014851979384</v>
      </c>
      <c r="HS64" s="4">
        <f t="shared" si="64"/>
        <v>0.8315014851979384</v>
      </c>
      <c r="HT64" s="4">
        <f t="shared" si="64"/>
        <v>0.8315014851979384</v>
      </c>
      <c r="HU64" s="4">
        <f t="shared" si="64"/>
        <v>0.8315014851979384</v>
      </c>
      <c r="HV64" s="4">
        <f t="shared" si="64"/>
        <v>0.8315014851979384</v>
      </c>
      <c r="HW64" s="4">
        <f t="shared" si="64"/>
        <v>0.8315014851979384</v>
      </c>
      <c r="HX64" s="4">
        <f t="shared" si="64"/>
        <v>0.8315014851979384</v>
      </c>
      <c r="HY64" s="4">
        <f t="shared" si="64"/>
        <v>0.8315014851979384</v>
      </c>
      <c r="HZ64" s="4">
        <f t="shared" si="64"/>
        <v>0.8315014851979384</v>
      </c>
      <c r="IA64" s="4">
        <f t="shared" si="64"/>
        <v>0.8315014851979384</v>
      </c>
      <c r="IB64" s="4">
        <f t="shared" si="64"/>
        <v>0.8315014851979384</v>
      </c>
      <c r="IC64" s="4">
        <f t="shared" si="64"/>
        <v>0.8315014851979384</v>
      </c>
      <c r="ID64" s="4">
        <f t="shared" si="64"/>
        <v>0.8315014851979384</v>
      </c>
      <c r="IE64" s="4">
        <f t="shared" si="64"/>
        <v>0.8315014851979384</v>
      </c>
      <c r="IF64" s="4">
        <f t="shared" si="64"/>
        <v>0.8315014851979384</v>
      </c>
      <c r="IG64" s="4">
        <f t="shared" si="64"/>
        <v>0.8315014851979384</v>
      </c>
      <c r="IH64" s="4">
        <f t="shared" si="64"/>
        <v>0.8315014851979384</v>
      </c>
      <c r="II64" s="4">
        <f t="shared" si="64"/>
        <v>0.8315014851979384</v>
      </c>
      <c r="IJ64" s="4">
        <f t="shared" si="64"/>
        <v>0.8315014851979384</v>
      </c>
      <c r="IK64" s="4">
        <f t="shared" si="64"/>
        <v>0.8315014851979384</v>
      </c>
      <c r="IL64" s="4">
        <f t="shared" si="64"/>
        <v>0.8315014851979384</v>
      </c>
      <c r="IM64" s="4">
        <f t="shared" si="64"/>
        <v>0.8315014851979384</v>
      </c>
      <c r="IN64" s="4">
        <f t="shared" si="64"/>
        <v>0.8315014851979384</v>
      </c>
      <c r="IO64" s="4">
        <f t="shared" si="64"/>
        <v>0.8315014851979384</v>
      </c>
      <c r="IP64" s="4">
        <f t="shared" si="64"/>
        <v>0.8315014851979384</v>
      </c>
      <c r="IQ64" s="4">
        <f t="shared" si="64"/>
        <v>0.8315014851979384</v>
      </c>
      <c r="IR64" s="4">
        <f t="shared" si="64"/>
        <v>0.8315014851979384</v>
      </c>
      <c r="IS64" s="4">
        <f t="shared" si="64"/>
        <v>0.8315014851979384</v>
      </c>
      <c r="IT64" s="4">
        <f t="shared" si="64"/>
        <v>0.8315014851979384</v>
      </c>
      <c r="IU64" s="4">
        <f t="shared" si="64"/>
        <v>0.8315014851979384</v>
      </c>
      <c r="IV64" s="4">
        <f t="shared" si="64"/>
        <v>0.8315014851979384</v>
      </c>
    </row>
    <row r="65" spans="1:256" s="11" customFormat="1" ht="13.5" thickBot="1">
      <c r="A65" s="111" t="s">
        <v>99</v>
      </c>
      <c r="B65" s="4">
        <f>SIN(B64)</f>
        <v>0</v>
      </c>
      <c r="C65" s="4">
        <f aca="true" t="shared" si="65" ref="C65:BN65">SIN(C64)</f>
        <v>-0.014628716978716177</v>
      </c>
      <c r="D65" s="4">
        <f t="shared" si="65"/>
        <v>-0.029316201496062608</v>
      </c>
      <c r="E65" s="4">
        <f t="shared" si="65"/>
        <v>-0.044083257445092325</v>
      </c>
      <c r="F65" s="4">
        <f t="shared" si="65"/>
        <v>-0.058952563551567264</v>
      </c>
      <c r="G65" s="4">
        <f t="shared" si="65"/>
        <v>-0.07394904745766324</v>
      </c>
      <c r="H65" s="4">
        <f t="shared" si="65"/>
        <v>-0.08910034504937259</v>
      </c>
      <c r="I65" s="4">
        <f t="shared" si="65"/>
        <v>-0.10443737104465069</v>
      </c>
      <c r="J65" s="4">
        <f t="shared" si="65"/>
        <v>-0.11999503664525618</v>
      </c>
      <c r="K65" s="4">
        <f t="shared" si="65"/>
        <v>-0.13581316436202173</v>
      </c>
      <c r="L65" s="4">
        <f t="shared" si="65"/>
        <v>-0.15193767147139742</v>
      </c>
      <c r="M65" s="4">
        <f t="shared" si="65"/>
        <v>-0.16842212615272772</v>
      </c>
      <c r="N65" s="4">
        <f t="shared" si="65"/>
        <v>-0.18532983141072207</v>
      </c>
      <c r="O65" s="4">
        <f t="shared" si="65"/>
        <v>-0.20273667423404917</v>
      </c>
      <c r="P65" s="4">
        <f t="shared" si="65"/>
        <v>-0.2207351147671865</v>
      </c>
      <c r="Q65" s="4">
        <f t="shared" si="65"/>
        <v>-0.2394399282948644</v>
      </c>
      <c r="R65" s="4">
        <f t="shared" si="65"/>
        <v>-0.2589967444360077</v>
      </c>
      <c r="S65" s="4">
        <f t="shared" si="65"/>
        <v>-0.27959525360604076</v>
      </c>
      <c r="T65" s="4">
        <f t="shared" si="65"/>
        <v>-0.30149063595431796</v>
      </c>
      <c r="U65" s="4">
        <f t="shared" si="65"/>
        <v>-0.32504049391493794</v>
      </c>
      <c r="V65" s="4">
        <f t="shared" si="65"/>
        <v>-0.3507736922240297</v>
      </c>
      <c r="W65" s="4">
        <f t="shared" si="65"/>
        <v>-0.37953308630553323</v>
      </c>
      <c r="X65" s="4">
        <f t="shared" si="65"/>
        <v>-0.4128209733699836</v>
      </c>
      <c r="Y65" s="4">
        <f t="shared" si="65"/>
        <v>-0.45387500818450693</v>
      </c>
      <c r="Z65" s="4">
        <f t="shared" si="65"/>
        <v>-0.5133942440997169</v>
      </c>
      <c r="AA65" s="4">
        <f t="shared" si="65"/>
        <v>0.7389438548759996</v>
      </c>
      <c r="AB65" s="4">
        <f t="shared" si="65"/>
        <v>0.7389438548759996</v>
      </c>
      <c r="AC65" s="4">
        <f t="shared" si="65"/>
        <v>0.7389438548759996</v>
      </c>
      <c r="AD65" s="4">
        <f t="shared" si="65"/>
        <v>0.7389438548759996</v>
      </c>
      <c r="AE65" s="4">
        <f t="shared" si="65"/>
        <v>0.7389438548759996</v>
      </c>
      <c r="AF65" s="4">
        <f t="shared" si="65"/>
        <v>0.7389438548759996</v>
      </c>
      <c r="AG65" s="4">
        <f t="shared" si="65"/>
        <v>0.7389438548759996</v>
      </c>
      <c r="AH65" s="4">
        <f t="shared" si="65"/>
        <v>0.7389438548759996</v>
      </c>
      <c r="AI65" s="4">
        <f t="shared" si="65"/>
        <v>0.7389438548759996</v>
      </c>
      <c r="AJ65" s="4">
        <f t="shared" si="65"/>
        <v>0.7389438548759996</v>
      </c>
      <c r="AK65" s="4">
        <f t="shared" si="65"/>
        <v>0.7389438548759996</v>
      </c>
      <c r="AL65" s="4">
        <f t="shared" si="65"/>
        <v>0.7389438548759996</v>
      </c>
      <c r="AM65" s="4">
        <f t="shared" si="65"/>
        <v>0.7389438548759996</v>
      </c>
      <c r="AN65" s="4">
        <f t="shared" si="65"/>
        <v>0.7389438548759996</v>
      </c>
      <c r="AO65" s="4">
        <f t="shared" si="65"/>
        <v>0.7389438548759996</v>
      </c>
      <c r="AP65" s="4">
        <f t="shared" si="65"/>
        <v>0.7389438548759996</v>
      </c>
      <c r="AQ65" s="4">
        <f t="shared" si="65"/>
        <v>0.7389438548759996</v>
      </c>
      <c r="AR65" s="4">
        <f t="shared" si="65"/>
        <v>0.7389438548759996</v>
      </c>
      <c r="AS65" s="4">
        <f t="shared" si="65"/>
        <v>0.7389438548759996</v>
      </c>
      <c r="AT65" s="4">
        <f t="shared" si="65"/>
        <v>0.7389438548759996</v>
      </c>
      <c r="AU65" s="4">
        <f t="shared" si="65"/>
        <v>0.7389438548759996</v>
      </c>
      <c r="AV65" s="4">
        <f t="shared" si="65"/>
        <v>0.7389438548759996</v>
      </c>
      <c r="AW65" s="4">
        <f t="shared" si="65"/>
        <v>0.7389438548759996</v>
      </c>
      <c r="AX65" s="4">
        <f t="shared" si="65"/>
        <v>0.7389438548759996</v>
      </c>
      <c r="AY65" s="4">
        <f t="shared" si="65"/>
        <v>0.7389438548759996</v>
      </c>
      <c r="AZ65" s="4">
        <f t="shared" si="65"/>
        <v>0.7389438548759996</v>
      </c>
      <c r="BA65" s="4">
        <f t="shared" si="65"/>
        <v>0.7389438548759996</v>
      </c>
      <c r="BB65" s="4">
        <f t="shared" si="65"/>
        <v>0.7389438548759996</v>
      </c>
      <c r="BC65" s="4">
        <f t="shared" si="65"/>
        <v>0.7389438548759996</v>
      </c>
      <c r="BD65" s="4">
        <f t="shared" si="65"/>
        <v>0.7389438548759996</v>
      </c>
      <c r="BE65" s="4">
        <f t="shared" si="65"/>
        <v>0.7389438548759996</v>
      </c>
      <c r="BF65" s="4">
        <f t="shared" si="65"/>
        <v>0.7389438548759996</v>
      </c>
      <c r="BG65" s="4">
        <f t="shared" si="65"/>
        <v>0.7389438548759996</v>
      </c>
      <c r="BH65" s="4">
        <f t="shared" si="65"/>
        <v>0.7389438548759996</v>
      </c>
      <c r="BI65" s="4">
        <f t="shared" si="65"/>
        <v>0.7389438548759996</v>
      </c>
      <c r="BJ65" s="4">
        <f t="shared" si="65"/>
        <v>0.7389438548759996</v>
      </c>
      <c r="BK65" s="4">
        <f t="shared" si="65"/>
        <v>0.7389438548759996</v>
      </c>
      <c r="BL65" s="4">
        <f t="shared" si="65"/>
        <v>0.7389438548759996</v>
      </c>
      <c r="BM65" s="4">
        <f t="shared" si="65"/>
        <v>0.7389438548759996</v>
      </c>
      <c r="BN65" s="4">
        <f t="shared" si="65"/>
        <v>0.7389438548759996</v>
      </c>
      <c r="BO65" s="4">
        <f aca="true" t="shared" si="66" ref="BO65:DZ65">SIN(BO64)</f>
        <v>0.7389438548759996</v>
      </c>
      <c r="BP65" s="4">
        <f t="shared" si="66"/>
        <v>0.7389438548759996</v>
      </c>
      <c r="BQ65" s="4">
        <f t="shared" si="66"/>
        <v>0.7389438548759996</v>
      </c>
      <c r="BR65" s="4">
        <f t="shared" si="66"/>
        <v>0.7389438548759996</v>
      </c>
      <c r="BS65" s="4">
        <f t="shared" si="66"/>
        <v>0.7389438548759996</v>
      </c>
      <c r="BT65" s="4">
        <f t="shared" si="66"/>
        <v>0.7389438548759996</v>
      </c>
      <c r="BU65" s="4">
        <f t="shared" si="66"/>
        <v>0.7389438548759996</v>
      </c>
      <c r="BV65" s="4">
        <f t="shared" si="66"/>
        <v>0.7389438548759996</v>
      </c>
      <c r="BW65" s="4">
        <f t="shared" si="66"/>
        <v>0.7389438548759996</v>
      </c>
      <c r="BX65" s="4">
        <f t="shared" si="66"/>
        <v>0.7389438548759996</v>
      </c>
      <c r="BY65" s="4">
        <f t="shared" si="66"/>
        <v>0.7389438548759996</v>
      </c>
      <c r="BZ65" s="4">
        <f t="shared" si="66"/>
        <v>0.7389438548759996</v>
      </c>
      <c r="CA65" s="4">
        <f t="shared" si="66"/>
        <v>0.7389438548759996</v>
      </c>
      <c r="CB65" s="4">
        <f t="shared" si="66"/>
        <v>0.7389438548759996</v>
      </c>
      <c r="CC65" s="4">
        <f t="shared" si="66"/>
        <v>0.7389438548759996</v>
      </c>
      <c r="CD65" s="4">
        <f t="shared" si="66"/>
        <v>0.7389438548759996</v>
      </c>
      <c r="CE65" s="4">
        <f t="shared" si="66"/>
        <v>0.7389438548759996</v>
      </c>
      <c r="CF65" s="4">
        <f t="shared" si="66"/>
        <v>0.7389438548759996</v>
      </c>
      <c r="CG65" s="4">
        <f t="shared" si="66"/>
        <v>0.7389438548759996</v>
      </c>
      <c r="CH65" s="4">
        <f t="shared" si="66"/>
        <v>0.7389438548759996</v>
      </c>
      <c r="CI65" s="4">
        <f t="shared" si="66"/>
        <v>0.7389438548759996</v>
      </c>
      <c r="CJ65" s="4">
        <f t="shared" si="66"/>
        <v>0.7389438548759996</v>
      </c>
      <c r="CK65" s="4">
        <f t="shared" si="66"/>
        <v>0.7389438548759996</v>
      </c>
      <c r="CL65" s="4">
        <f t="shared" si="66"/>
        <v>0.7389438548759996</v>
      </c>
      <c r="CM65" s="4">
        <f t="shared" si="66"/>
        <v>0.7389438548759996</v>
      </c>
      <c r="CN65" s="4">
        <f t="shared" si="66"/>
        <v>0.7389438548759996</v>
      </c>
      <c r="CO65" s="4">
        <f t="shared" si="66"/>
        <v>0.7389438548759996</v>
      </c>
      <c r="CP65" s="4">
        <f t="shared" si="66"/>
        <v>0.7389438548759996</v>
      </c>
      <c r="CQ65" s="4">
        <f t="shared" si="66"/>
        <v>0.7389438548759996</v>
      </c>
      <c r="CR65" s="4">
        <f t="shared" si="66"/>
        <v>0.7389438548759996</v>
      </c>
      <c r="CS65" s="4">
        <f t="shared" si="66"/>
        <v>0.7389438548759996</v>
      </c>
      <c r="CT65" s="4">
        <f t="shared" si="66"/>
        <v>0.7389438548759996</v>
      </c>
      <c r="CU65" s="4">
        <f t="shared" si="66"/>
        <v>0.7389438548759996</v>
      </c>
      <c r="CV65" s="4">
        <f t="shared" si="66"/>
        <v>0.7389438548759996</v>
      </c>
      <c r="CW65" s="4">
        <f t="shared" si="66"/>
        <v>0.7389438548759996</v>
      </c>
      <c r="CX65" s="4">
        <f t="shared" si="66"/>
        <v>0.7389438548759996</v>
      </c>
      <c r="CY65" s="4">
        <f t="shared" si="66"/>
        <v>0.7389438548759996</v>
      </c>
      <c r="CZ65" s="4">
        <f t="shared" si="66"/>
        <v>0.7389438548759996</v>
      </c>
      <c r="DA65" s="4">
        <f t="shared" si="66"/>
        <v>0.7389438548759996</v>
      </c>
      <c r="DB65" s="4">
        <f t="shared" si="66"/>
        <v>0.7389438548759996</v>
      </c>
      <c r="DC65" s="4">
        <f t="shared" si="66"/>
        <v>0.7389438548759996</v>
      </c>
      <c r="DD65" s="4">
        <f t="shared" si="66"/>
        <v>0.7389438548759996</v>
      </c>
      <c r="DE65" s="4">
        <f t="shared" si="66"/>
        <v>0.7389438548759996</v>
      </c>
      <c r="DF65" s="4">
        <f t="shared" si="66"/>
        <v>0.7389438548759996</v>
      </c>
      <c r="DG65" s="4">
        <f t="shared" si="66"/>
        <v>0.7389438548759996</v>
      </c>
      <c r="DH65" s="4">
        <f t="shared" si="66"/>
        <v>0.7389438548759996</v>
      </c>
      <c r="DI65" s="4">
        <f t="shared" si="66"/>
        <v>0.7389438548759996</v>
      </c>
      <c r="DJ65" s="4">
        <f t="shared" si="66"/>
        <v>0.7389438548759996</v>
      </c>
      <c r="DK65" s="4">
        <f t="shared" si="66"/>
        <v>0.7389438548759996</v>
      </c>
      <c r="DL65" s="4">
        <f t="shared" si="66"/>
        <v>0.7389438548759996</v>
      </c>
      <c r="DM65" s="4">
        <f t="shared" si="66"/>
        <v>0.7389438548759996</v>
      </c>
      <c r="DN65" s="4">
        <f t="shared" si="66"/>
        <v>0.7389438548759996</v>
      </c>
      <c r="DO65" s="4">
        <f t="shared" si="66"/>
        <v>0.7389438548759996</v>
      </c>
      <c r="DP65" s="4">
        <f t="shared" si="66"/>
        <v>0.7389438548759996</v>
      </c>
      <c r="DQ65" s="4">
        <f t="shared" si="66"/>
        <v>0.7389438548759996</v>
      </c>
      <c r="DR65" s="4">
        <f t="shared" si="66"/>
        <v>0.7389438548759996</v>
      </c>
      <c r="DS65" s="4">
        <f t="shared" si="66"/>
        <v>0.7389438548759996</v>
      </c>
      <c r="DT65" s="4">
        <f t="shared" si="66"/>
        <v>0.7389438548759996</v>
      </c>
      <c r="DU65" s="4">
        <f t="shared" si="66"/>
        <v>0.7389438548759996</v>
      </c>
      <c r="DV65" s="4">
        <f t="shared" si="66"/>
        <v>0.7389438548759996</v>
      </c>
      <c r="DW65" s="4">
        <f t="shared" si="66"/>
        <v>0.7389438548759996</v>
      </c>
      <c r="DX65" s="4">
        <f t="shared" si="66"/>
        <v>0.7389438548759996</v>
      </c>
      <c r="DY65" s="4">
        <f t="shared" si="66"/>
        <v>0.7389438548759996</v>
      </c>
      <c r="DZ65" s="4">
        <f t="shared" si="66"/>
        <v>0.7389438548759996</v>
      </c>
      <c r="EA65" s="4">
        <f aca="true" t="shared" si="67" ref="EA65:GL65">SIN(EA64)</f>
        <v>0.7389438548759996</v>
      </c>
      <c r="EB65" s="4">
        <f t="shared" si="67"/>
        <v>0.7389438548759996</v>
      </c>
      <c r="EC65" s="4">
        <f t="shared" si="67"/>
        <v>0.7389438548759996</v>
      </c>
      <c r="ED65" s="4">
        <f t="shared" si="67"/>
        <v>0.7389438548759996</v>
      </c>
      <c r="EE65" s="4">
        <f t="shared" si="67"/>
        <v>0.7389438548759996</v>
      </c>
      <c r="EF65" s="4">
        <f t="shared" si="67"/>
        <v>0.7389438548759996</v>
      </c>
      <c r="EG65" s="4">
        <f t="shared" si="67"/>
        <v>0.7389438548759996</v>
      </c>
      <c r="EH65" s="4">
        <f t="shared" si="67"/>
        <v>0.7389438548759996</v>
      </c>
      <c r="EI65" s="4">
        <f t="shared" si="67"/>
        <v>0.7389438548759996</v>
      </c>
      <c r="EJ65" s="4">
        <f t="shared" si="67"/>
        <v>0.7389438548759996</v>
      </c>
      <c r="EK65" s="4">
        <f t="shared" si="67"/>
        <v>0.7389438548759996</v>
      </c>
      <c r="EL65" s="4">
        <f t="shared" si="67"/>
        <v>0.7389438548759996</v>
      </c>
      <c r="EM65" s="4">
        <f t="shared" si="67"/>
        <v>0.7389438548759996</v>
      </c>
      <c r="EN65" s="4">
        <f t="shared" si="67"/>
        <v>0.7389438548759996</v>
      </c>
      <c r="EO65" s="4">
        <f t="shared" si="67"/>
        <v>0.7389438548759996</v>
      </c>
      <c r="EP65" s="4">
        <f t="shared" si="67"/>
        <v>0.7389438548759996</v>
      </c>
      <c r="EQ65" s="4">
        <f t="shared" si="67"/>
        <v>0.7389438548759996</v>
      </c>
      <c r="ER65" s="4">
        <f t="shared" si="67"/>
        <v>0.7389438548759996</v>
      </c>
      <c r="ES65" s="4">
        <f t="shared" si="67"/>
        <v>0.7389438548759996</v>
      </c>
      <c r="ET65" s="4">
        <f t="shared" si="67"/>
        <v>0.7389438548759996</v>
      </c>
      <c r="EU65" s="4">
        <f t="shared" si="67"/>
        <v>0.7389438548759996</v>
      </c>
      <c r="EV65" s="4">
        <f t="shared" si="67"/>
        <v>0.7389438548759996</v>
      </c>
      <c r="EW65" s="4">
        <f t="shared" si="67"/>
        <v>0.7389438548759996</v>
      </c>
      <c r="EX65" s="4">
        <f t="shared" si="67"/>
        <v>0.7389438548759996</v>
      </c>
      <c r="EY65" s="4">
        <f t="shared" si="67"/>
        <v>0.7389438548759996</v>
      </c>
      <c r="EZ65" s="4">
        <f t="shared" si="67"/>
        <v>0.7389438548759996</v>
      </c>
      <c r="FA65" s="4">
        <f t="shared" si="67"/>
        <v>0.7389438548759996</v>
      </c>
      <c r="FB65" s="4">
        <f t="shared" si="67"/>
        <v>0.7389438548759996</v>
      </c>
      <c r="FC65" s="4">
        <f t="shared" si="67"/>
        <v>0.7389438548759996</v>
      </c>
      <c r="FD65" s="4">
        <f t="shared" si="67"/>
        <v>0.7389438548759996</v>
      </c>
      <c r="FE65" s="4">
        <f t="shared" si="67"/>
        <v>0.7389438548759996</v>
      </c>
      <c r="FF65" s="4">
        <f t="shared" si="67"/>
        <v>0.7389438548759996</v>
      </c>
      <c r="FG65" s="4">
        <f t="shared" si="67"/>
        <v>0.7389438548759996</v>
      </c>
      <c r="FH65" s="4">
        <f t="shared" si="67"/>
        <v>0.7389438548759996</v>
      </c>
      <c r="FI65" s="4">
        <f t="shared" si="67"/>
        <v>0.7389438548759996</v>
      </c>
      <c r="FJ65" s="4">
        <f t="shared" si="67"/>
        <v>0.7389438548759996</v>
      </c>
      <c r="FK65" s="4">
        <f t="shared" si="67"/>
        <v>0.7389438548759996</v>
      </c>
      <c r="FL65" s="4">
        <f t="shared" si="67"/>
        <v>0.7389438548759996</v>
      </c>
      <c r="FM65" s="4">
        <f t="shared" si="67"/>
        <v>0.7389438548759996</v>
      </c>
      <c r="FN65" s="4">
        <f t="shared" si="67"/>
        <v>0.7389438548759996</v>
      </c>
      <c r="FO65" s="4">
        <f t="shared" si="67"/>
        <v>0.7389438548759996</v>
      </c>
      <c r="FP65" s="4">
        <f t="shared" si="67"/>
        <v>0.7389438548759996</v>
      </c>
      <c r="FQ65" s="4">
        <f t="shared" si="67"/>
        <v>0.7389438548759996</v>
      </c>
      <c r="FR65" s="4">
        <f t="shared" si="67"/>
        <v>0.7389438548759996</v>
      </c>
      <c r="FS65" s="4">
        <f t="shared" si="67"/>
        <v>0.7389438548759996</v>
      </c>
      <c r="FT65" s="4">
        <f t="shared" si="67"/>
        <v>0.7389438548759996</v>
      </c>
      <c r="FU65" s="4">
        <f t="shared" si="67"/>
        <v>0.7389438548759996</v>
      </c>
      <c r="FV65" s="4">
        <f t="shared" si="67"/>
        <v>0.7389438548759996</v>
      </c>
      <c r="FW65" s="4">
        <f t="shared" si="67"/>
        <v>0.7389438548759996</v>
      </c>
      <c r="FX65" s="4">
        <f t="shared" si="67"/>
        <v>0.7389438548759996</v>
      </c>
      <c r="FY65" s="4">
        <f t="shared" si="67"/>
        <v>0.7389438548759996</v>
      </c>
      <c r="FZ65" s="4">
        <f t="shared" si="67"/>
        <v>0.7389438548759996</v>
      </c>
      <c r="GA65" s="4">
        <f t="shared" si="67"/>
        <v>0.7389438548759996</v>
      </c>
      <c r="GB65" s="4">
        <f t="shared" si="67"/>
        <v>0.7389438548759996</v>
      </c>
      <c r="GC65" s="4">
        <f t="shared" si="67"/>
        <v>0.7389438548759996</v>
      </c>
      <c r="GD65" s="4">
        <f t="shared" si="67"/>
        <v>0.7389438548759996</v>
      </c>
      <c r="GE65" s="4">
        <f t="shared" si="67"/>
        <v>0.7389438548759996</v>
      </c>
      <c r="GF65" s="4">
        <f t="shared" si="67"/>
        <v>0.7389438548759996</v>
      </c>
      <c r="GG65" s="4">
        <f t="shared" si="67"/>
        <v>0.7389438548759996</v>
      </c>
      <c r="GH65" s="4">
        <f t="shared" si="67"/>
        <v>0.7389438548759996</v>
      </c>
      <c r="GI65" s="4">
        <f t="shared" si="67"/>
        <v>0.7389438548759996</v>
      </c>
      <c r="GJ65" s="4">
        <f t="shared" si="67"/>
        <v>0.7389438548759996</v>
      </c>
      <c r="GK65" s="4">
        <f t="shared" si="67"/>
        <v>0.7389438548759996</v>
      </c>
      <c r="GL65" s="4">
        <f t="shared" si="67"/>
        <v>0.7389438548759996</v>
      </c>
      <c r="GM65" s="4">
        <f aca="true" t="shared" si="68" ref="GM65:IV65">SIN(GM64)</f>
        <v>0.7389438548759996</v>
      </c>
      <c r="GN65" s="4">
        <f t="shared" si="68"/>
        <v>0.7389438548759996</v>
      </c>
      <c r="GO65" s="4">
        <f t="shared" si="68"/>
        <v>0.7389438548759996</v>
      </c>
      <c r="GP65" s="4">
        <f t="shared" si="68"/>
        <v>0.7389438548759996</v>
      </c>
      <c r="GQ65" s="4">
        <f t="shared" si="68"/>
        <v>0.7389438548759996</v>
      </c>
      <c r="GR65" s="4">
        <f t="shared" si="68"/>
        <v>0.7389438548759996</v>
      </c>
      <c r="GS65" s="4">
        <f t="shared" si="68"/>
        <v>0.7389438548759996</v>
      </c>
      <c r="GT65" s="4">
        <f t="shared" si="68"/>
        <v>0.7389438548759996</v>
      </c>
      <c r="GU65" s="4">
        <f t="shared" si="68"/>
        <v>0.7389438548759996</v>
      </c>
      <c r="GV65" s="4">
        <f t="shared" si="68"/>
        <v>0.7389438548759996</v>
      </c>
      <c r="GW65" s="4">
        <f t="shared" si="68"/>
        <v>0.7389438548759996</v>
      </c>
      <c r="GX65" s="4">
        <f t="shared" si="68"/>
        <v>0.7389438548759996</v>
      </c>
      <c r="GY65" s="4">
        <f t="shared" si="68"/>
        <v>0.7389438548759996</v>
      </c>
      <c r="GZ65" s="4">
        <f t="shared" si="68"/>
        <v>0.7389438548759996</v>
      </c>
      <c r="HA65" s="4">
        <f t="shared" si="68"/>
        <v>0.7389438548759996</v>
      </c>
      <c r="HB65" s="4">
        <f t="shared" si="68"/>
        <v>0.7389438548759996</v>
      </c>
      <c r="HC65" s="4">
        <f t="shared" si="68"/>
        <v>0.7389438548759996</v>
      </c>
      <c r="HD65" s="4">
        <f t="shared" si="68"/>
        <v>0.7389438548759996</v>
      </c>
      <c r="HE65" s="4">
        <f t="shared" si="68"/>
        <v>0.7389438548759996</v>
      </c>
      <c r="HF65" s="4">
        <f t="shared" si="68"/>
        <v>0.7389438548759996</v>
      </c>
      <c r="HG65" s="4">
        <f t="shared" si="68"/>
        <v>0.7389438548759996</v>
      </c>
      <c r="HH65" s="4">
        <f t="shared" si="68"/>
        <v>0.7389438548759996</v>
      </c>
      <c r="HI65" s="4">
        <f t="shared" si="68"/>
        <v>0.7389438548759996</v>
      </c>
      <c r="HJ65" s="4">
        <f t="shared" si="68"/>
        <v>0.7389438548759996</v>
      </c>
      <c r="HK65" s="4">
        <f t="shared" si="68"/>
        <v>0.7389438548759996</v>
      </c>
      <c r="HL65" s="4">
        <f t="shared" si="68"/>
        <v>0.7389438548759996</v>
      </c>
      <c r="HM65" s="4">
        <f t="shared" si="68"/>
        <v>0.7389438548759996</v>
      </c>
      <c r="HN65" s="4">
        <f t="shared" si="68"/>
        <v>0.7389438548759996</v>
      </c>
      <c r="HO65" s="4">
        <f t="shared" si="68"/>
        <v>0.7389438548759996</v>
      </c>
      <c r="HP65" s="4">
        <f t="shared" si="68"/>
        <v>0.7389438548759996</v>
      </c>
      <c r="HQ65" s="4">
        <f t="shared" si="68"/>
        <v>0.7389438548759996</v>
      </c>
      <c r="HR65" s="4">
        <f t="shared" si="68"/>
        <v>0.7389438548759996</v>
      </c>
      <c r="HS65" s="4">
        <f t="shared" si="68"/>
        <v>0.7389438548759996</v>
      </c>
      <c r="HT65" s="4">
        <f t="shared" si="68"/>
        <v>0.7389438548759996</v>
      </c>
      <c r="HU65" s="4">
        <f t="shared" si="68"/>
        <v>0.7389438548759996</v>
      </c>
      <c r="HV65" s="4">
        <f t="shared" si="68"/>
        <v>0.7389438548759996</v>
      </c>
      <c r="HW65" s="4">
        <f t="shared" si="68"/>
        <v>0.7389438548759996</v>
      </c>
      <c r="HX65" s="4">
        <f t="shared" si="68"/>
        <v>0.7389438548759996</v>
      </c>
      <c r="HY65" s="4">
        <f t="shared" si="68"/>
        <v>0.7389438548759996</v>
      </c>
      <c r="HZ65" s="4">
        <f t="shared" si="68"/>
        <v>0.7389438548759996</v>
      </c>
      <c r="IA65" s="4">
        <f t="shared" si="68"/>
        <v>0.7389438548759996</v>
      </c>
      <c r="IB65" s="4">
        <f t="shared" si="68"/>
        <v>0.7389438548759996</v>
      </c>
      <c r="IC65" s="4">
        <f t="shared" si="68"/>
        <v>0.7389438548759996</v>
      </c>
      <c r="ID65" s="4">
        <f t="shared" si="68"/>
        <v>0.7389438548759996</v>
      </c>
      <c r="IE65" s="4">
        <f t="shared" si="68"/>
        <v>0.7389438548759996</v>
      </c>
      <c r="IF65" s="4">
        <f t="shared" si="68"/>
        <v>0.7389438548759996</v>
      </c>
      <c r="IG65" s="4">
        <f t="shared" si="68"/>
        <v>0.7389438548759996</v>
      </c>
      <c r="IH65" s="4">
        <f t="shared" si="68"/>
        <v>0.7389438548759996</v>
      </c>
      <c r="II65" s="4">
        <f t="shared" si="68"/>
        <v>0.7389438548759996</v>
      </c>
      <c r="IJ65" s="4">
        <f t="shared" si="68"/>
        <v>0.7389438548759996</v>
      </c>
      <c r="IK65" s="4">
        <f t="shared" si="68"/>
        <v>0.7389438548759996</v>
      </c>
      <c r="IL65" s="4">
        <f t="shared" si="68"/>
        <v>0.7389438548759996</v>
      </c>
      <c r="IM65" s="4">
        <f t="shared" si="68"/>
        <v>0.7389438548759996</v>
      </c>
      <c r="IN65" s="4">
        <f t="shared" si="68"/>
        <v>0.7389438548759996</v>
      </c>
      <c r="IO65" s="4">
        <f t="shared" si="68"/>
        <v>0.7389438548759996</v>
      </c>
      <c r="IP65" s="4">
        <f t="shared" si="68"/>
        <v>0.7389438548759996</v>
      </c>
      <c r="IQ65" s="4">
        <f t="shared" si="68"/>
        <v>0.7389438548759996</v>
      </c>
      <c r="IR65" s="4">
        <f t="shared" si="68"/>
        <v>0.7389438548759996</v>
      </c>
      <c r="IS65" s="4">
        <f t="shared" si="68"/>
        <v>0.7389438548759996</v>
      </c>
      <c r="IT65" s="4">
        <f t="shared" si="68"/>
        <v>0.7389438548759996</v>
      </c>
      <c r="IU65" s="4">
        <f t="shared" si="68"/>
        <v>0.7389438548759996</v>
      </c>
      <c r="IV65" s="4">
        <f t="shared" si="68"/>
        <v>0.7389438548759996</v>
      </c>
    </row>
    <row r="66" spans="1:256" s="11" customFormat="1" ht="13.5" thickBot="1">
      <c r="A66" s="111" t="s">
        <v>100</v>
      </c>
      <c r="B66" s="4">
        <f>COS(B64)</f>
        <v>1</v>
      </c>
      <c r="C66" s="4">
        <f aca="true" t="shared" si="69" ref="C66:BN66">COS(C64)</f>
        <v>0.9998929945946999</v>
      </c>
      <c r="D66" s="4">
        <f t="shared" si="69"/>
        <v>0.9995701877956557</v>
      </c>
      <c r="E66" s="4">
        <f t="shared" si="69"/>
        <v>0.9990278606790852</v>
      </c>
      <c r="F66" s="4">
        <f t="shared" si="69"/>
        <v>0.9982607851912738</v>
      </c>
      <c r="G66" s="4">
        <f t="shared" si="69"/>
        <v>0.9972620209253455</v>
      </c>
      <c r="H66" s="4">
        <f t="shared" si="69"/>
        <v>0.9960226546178971</v>
      </c>
      <c r="I66" s="4">
        <f t="shared" si="69"/>
        <v>0.9945314653289166</v>
      </c>
      <c r="J66" s="4">
        <f t="shared" si="69"/>
        <v>0.9927744916044648</v>
      </c>
      <c r="K66" s="4">
        <f t="shared" si="69"/>
        <v>0.9907344671434292</v>
      </c>
      <c r="L66" s="4">
        <f t="shared" si="69"/>
        <v>0.9883900768359877</v>
      </c>
      <c r="M66" s="4">
        <f t="shared" si="69"/>
        <v>0.9857149625638209</v>
      </c>
      <c r="N66" s="4">
        <f t="shared" si="69"/>
        <v>0.9826763727643365</v>
      </c>
      <c r="O66" s="4">
        <f t="shared" si="69"/>
        <v>0.9792332923877318</v>
      </c>
      <c r="P66" s="4">
        <f t="shared" si="69"/>
        <v>0.9753337936874314</v>
      </c>
      <c r="Q66" s="4">
        <f t="shared" si="69"/>
        <v>0.9709111806638907</v>
      </c>
      <c r="R66" s="4">
        <f t="shared" si="69"/>
        <v>0.9658781943762625</v>
      </c>
      <c r="S66" s="4">
        <f t="shared" si="69"/>
        <v>0.960117958461862</v>
      </c>
      <c r="T66" s="4">
        <f t="shared" si="69"/>
        <v>0.9534691376399452</v>
      </c>
      <c r="U66" s="4">
        <f t="shared" si="69"/>
        <v>0.945700099035383</v>
      </c>
      <c r="V66" s="4">
        <f t="shared" si="69"/>
        <v>0.9364602590839195</v>
      </c>
      <c r="W66" s="4">
        <f t="shared" si="69"/>
        <v>0.9251781646793209</v>
      </c>
      <c r="X66" s="4">
        <f t="shared" si="69"/>
        <v>0.9108121891728609</v>
      </c>
      <c r="Y66" s="4">
        <f t="shared" si="69"/>
        <v>0.8910653606473061</v>
      </c>
      <c r="Z66" s="4">
        <f t="shared" si="69"/>
        <v>0.8581528710697648</v>
      </c>
      <c r="AA66" s="4">
        <f t="shared" si="69"/>
        <v>0.673767006717454</v>
      </c>
      <c r="AB66" s="4">
        <f t="shared" si="69"/>
        <v>0.673767006717454</v>
      </c>
      <c r="AC66" s="4">
        <f t="shared" si="69"/>
        <v>0.673767006717454</v>
      </c>
      <c r="AD66" s="4">
        <f t="shared" si="69"/>
        <v>0.673767006717454</v>
      </c>
      <c r="AE66" s="4">
        <f t="shared" si="69"/>
        <v>0.673767006717454</v>
      </c>
      <c r="AF66" s="4">
        <f t="shared" si="69"/>
        <v>0.673767006717454</v>
      </c>
      <c r="AG66" s="4">
        <f t="shared" si="69"/>
        <v>0.673767006717454</v>
      </c>
      <c r="AH66" s="4">
        <f t="shared" si="69"/>
        <v>0.673767006717454</v>
      </c>
      <c r="AI66" s="4">
        <f t="shared" si="69"/>
        <v>0.673767006717454</v>
      </c>
      <c r="AJ66" s="4">
        <f t="shared" si="69"/>
        <v>0.673767006717454</v>
      </c>
      <c r="AK66" s="4">
        <f t="shared" si="69"/>
        <v>0.673767006717454</v>
      </c>
      <c r="AL66" s="4">
        <f t="shared" si="69"/>
        <v>0.673767006717454</v>
      </c>
      <c r="AM66" s="4">
        <f t="shared" si="69"/>
        <v>0.673767006717454</v>
      </c>
      <c r="AN66" s="4">
        <f t="shared" si="69"/>
        <v>0.673767006717454</v>
      </c>
      <c r="AO66" s="4">
        <f t="shared" si="69"/>
        <v>0.673767006717454</v>
      </c>
      <c r="AP66" s="4">
        <f t="shared" si="69"/>
        <v>0.673767006717454</v>
      </c>
      <c r="AQ66" s="4">
        <f t="shared" si="69"/>
        <v>0.673767006717454</v>
      </c>
      <c r="AR66" s="4">
        <f t="shared" si="69"/>
        <v>0.673767006717454</v>
      </c>
      <c r="AS66" s="4">
        <f t="shared" si="69"/>
        <v>0.673767006717454</v>
      </c>
      <c r="AT66" s="4">
        <f t="shared" si="69"/>
        <v>0.673767006717454</v>
      </c>
      <c r="AU66" s="4">
        <f t="shared" si="69"/>
        <v>0.673767006717454</v>
      </c>
      <c r="AV66" s="4">
        <f t="shared" si="69"/>
        <v>0.673767006717454</v>
      </c>
      <c r="AW66" s="4">
        <f t="shared" si="69"/>
        <v>0.673767006717454</v>
      </c>
      <c r="AX66" s="4">
        <f t="shared" si="69"/>
        <v>0.673767006717454</v>
      </c>
      <c r="AY66" s="4">
        <f t="shared" si="69"/>
        <v>0.673767006717454</v>
      </c>
      <c r="AZ66" s="4">
        <f t="shared" si="69"/>
        <v>0.673767006717454</v>
      </c>
      <c r="BA66" s="4">
        <f t="shared" si="69"/>
        <v>0.673767006717454</v>
      </c>
      <c r="BB66" s="4">
        <f t="shared" si="69"/>
        <v>0.673767006717454</v>
      </c>
      <c r="BC66" s="4">
        <f t="shared" si="69"/>
        <v>0.673767006717454</v>
      </c>
      <c r="BD66" s="4">
        <f t="shared" si="69"/>
        <v>0.673767006717454</v>
      </c>
      <c r="BE66" s="4">
        <f t="shared" si="69"/>
        <v>0.673767006717454</v>
      </c>
      <c r="BF66" s="4">
        <f t="shared" si="69"/>
        <v>0.673767006717454</v>
      </c>
      <c r="BG66" s="4">
        <f t="shared" si="69"/>
        <v>0.673767006717454</v>
      </c>
      <c r="BH66" s="4">
        <f t="shared" si="69"/>
        <v>0.673767006717454</v>
      </c>
      <c r="BI66" s="4">
        <f t="shared" si="69"/>
        <v>0.673767006717454</v>
      </c>
      <c r="BJ66" s="4">
        <f t="shared" si="69"/>
        <v>0.673767006717454</v>
      </c>
      <c r="BK66" s="4">
        <f t="shared" si="69"/>
        <v>0.673767006717454</v>
      </c>
      <c r="BL66" s="4">
        <f t="shared" si="69"/>
        <v>0.673767006717454</v>
      </c>
      <c r="BM66" s="4">
        <f t="shared" si="69"/>
        <v>0.673767006717454</v>
      </c>
      <c r="BN66" s="4">
        <f t="shared" si="69"/>
        <v>0.673767006717454</v>
      </c>
      <c r="BO66" s="4">
        <f aca="true" t="shared" si="70" ref="BO66:DZ66">COS(BO64)</f>
        <v>0.673767006717454</v>
      </c>
      <c r="BP66" s="4">
        <f t="shared" si="70"/>
        <v>0.673767006717454</v>
      </c>
      <c r="BQ66" s="4">
        <f t="shared" si="70"/>
        <v>0.673767006717454</v>
      </c>
      <c r="BR66" s="4">
        <f t="shared" si="70"/>
        <v>0.673767006717454</v>
      </c>
      <c r="BS66" s="4">
        <f t="shared" si="70"/>
        <v>0.673767006717454</v>
      </c>
      <c r="BT66" s="4">
        <f t="shared" si="70"/>
        <v>0.673767006717454</v>
      </c>
      <c r="BU66" s="4">
        <f t="shared" si="70"/>
        <v>0.673767006717454</v>
      </c>
      <c r="BV66" s="4">
        <f t="shared" si="70"/>
        <v>0.673767006717454</v>
      </c>
      <c r="BW66" s="4">
        <f t="shared" si="70"/>
        <v>0.673767006717454</v>
      </c>
      <c r="BX66" s="4">
        <f t="shared" si="70"/>
        <v>0.673767006717454</v>
      </c>
      <c r="BY66" s="4">
        <f t="shared" si="70"/>
        <v>0.673767006717454</v>
      </c>
      <c r="BZ66" s="4">
        <f t="shared" si="70"/>
        <v>0.673767006717454</v>
      </c>
      <c r="CA66" s="4">
        <f t="shared" si="70"/>
        <v>0.673767006717454</v>
      </c>
      <c r="CB66" s="4">
        <f t="shared" si="70"/>
        <v>0.673767006717454</v>
      </c>
      <c r="CC66" s="4">
        <f t="shared" si="70"/>
        <v>0.673767006717454</v>
      </c>
      <c r="CD66" s="4">
        <f t="shared" si="70"/>
        <v>0.673767006717454</v>
      </c>
      <c r="CE66" s="4">
        <f t="shared" si="70"/>
        <v>0.673767006717454</v>
      </c>
      <c r="CF66" s="4">
        <f t="shared" si="70"/>
        <v>0.673767006717454</v>
      </c>
      <c r="CG66" s="4">
        <f t="shared" si="70"/>
        <v>0.673767006717454</v>
      </c>
      <c r="CH66" s="4">
        <f t="shared" si="70"/>
        <v>0.673767006717454</v>
      </c>
      <c r="CI66" s="4">
        <f t="shared" si="70"/>
        <v>0.673767006717454</v>
      </c>
      <c r="CJ66" s="4">
        <f t="shared" si="70"/>
        <v>0.673767006717454</v>
      </c>
      <c r="CK66" s="4">
        <f t="shared" si="70"/>
        <v>0.673767006717454</v>
      </c>
      <c r="CL66" s="4">
        <f t="shared" si="70"/>
        <v>0.673767006717454</v>
      </c>
      <c r="CM66" s="4">
        <f t="shared" si="70"/>
        <v>0.673767006717454</v>
      </c>
      <c r="CN66" s="4">
        <f t="shared" si="70"/>
        <v>0.673767006717454</v>
      </c>
      <c r="CO66" s="4">
        <f t="shared" si="70"/>
        <v>0.673767006717454</v>
      </c>
      <c r="CP66" s="4">
        <f t="shared" si="70"/>
        <v>0.673767006717454</v>
      </c>
      <c r="CQ66" s="4">
        <f t="shared" si="70"/>
        <v>0.673767006717454</v>
      </c>
      <c r="CR66" s="4">
        <f t="shared" si="70"/>
        <v>0.673767006717454</v>
      </c>
      <c r="CS66" s="4">
        <f t="shared" si="70"/>
        <v>0.673767006717454</v>
      </c>
      <c r="CT66" s="4">
        <f t="shared" si="70"/>
        <v>0.673767006717454</v>
      </c>
      <c r="CU66" s="4">
        <f t="shared" si="70"/>
        <v>0.673767006717454</v>
      </c>
      <c r="CV66" s="4">
        <f t="shared" si="70"/>
        <v>0.673767006717454</v>
      </c>
      <c r="CW66" s="4">
        <f t="shared" si="70"/>
        <v>0.673767006717454</v>
      </c>
      <c r="CX66" s="4">
        <f t="shared" si="70"/>
        <v>0.673767006717454</v>
      </c>
      <c r="CY66" s="4">
        <f t="shared" si="70"/>
        <v>0.673767006717454</v>
      </c>
      <c r="CZ66" s="4">
        <f t="shared" si="70"/>
        <v>0.673767006717454</v>
      </c>
      <c r="DA66" s="4">
        <f t="shared" si="70"/>
        <v>0.673767006717454</v>
      </c>
      <c r="DB66" s="4">
        <f t="shared" si="70"/>
        <v>0.673767006717454</v>
      </c>
      <c r="DC66" s="4">
        <f t="shared" si="70"/>
        <v>0.673767006717454</v>
      </c>
      <c r="DD66" s="4">
        <f t="shared" si="70"/>
        <v>0.673767006717454</v>
      </c>
      <c r="DE66" s="4">
        <f t="shared" si="70"/>
        <v>0.673767006717454</v>
      </c>
      <c r="DF66" s="4">
        <f t="shared" si="70"/>
        <v>0.673767006717454</v>
      </c>
      <c r="DG66" s="4">
        <f t="shared" si="70"/>
        <v>0.673767006717454</v>
      </c>
      <c r="DH66" s="4">
        <f t="shared" si="70"/>
        <v>0.673767006717454</v>
      </c>
      <c r="DI66" s="4">
        <f t="shared" si="70"/>
        <v>0.673767006717454</v>
      </c>
      <c r="DJ66" s="4">
        <f t="shared" si="70"/>
        <v>0.673767006717454</v>
      </c>
      <c r="DK66" s="4">
        <f t="shared" si="70"/>
        <v>0.673767006717454</v>
      </c>
      <c r="DL66" s="4">
        <f t="shared" si="70"/>
        <v>0.673767006717454</v>
      </c>
      <c r="DM66" s="4">
        <f t="shared" si="70"/>
        <v>0.673767006717454</v>
      </c>
      <c r="DN66" s="4">
        <f t="shared" si="70"/>
        <v>0.673767006717454</v>
      </c>
      <c r="DO66" s="4">
        <f t="shared" si="70"/>
        <v>0.673767006717454</v>
      </c>
      <c r="DP66" s="4">
        <f t="shared" si="70"/>
        <v>0.673767006717454</v>
      </c>
      <c r="DQ66" s="4">
        <f t="shared" si="70"/>
        <v>0.673767006717454</v>
      </c>
      <c r="DR66" s="4">
        <f t="shared" si="70"/>
        <v>0.673767006717454</v>
      </c>
      <c r="DS66" s="4">
        <f t="shared" si="70"/>
        <v>0.673767006717454</v>
      </c>
      <c r="DT66" s="4">
        <f t="shared" si="70"/>
        <v>0.673767006717454</v>
      </c>
      <c r="DU66" s="4">
        <f t="shared" si="70"/>
        <v>0.673767006717454</v>
      </c>
      <c r="DV66" s="4">
        <f t="shared" si="70"/>
        <v>0.673767006717454</v>
      </c>
      <c r="DW66" s="4">
        <f t="shared" si="70"/>
        <v>0.673767006717454</v>
      </c>
      <c r="DX66" s="4">
        <f t="shared" si="70"/>
        <v>0.673767006717454</v>
      </c>
      <c r="DY66" s="4">
        <f t="shared" si="70"/>
        <v>0.673767006717454</v>
      </c>
      <c r="DZ66" s="4">
        <f t="shared" si="70"/>
        <v>0.673767006717454</v>
      </c>
      <c r="EA66" s="4">
        <f aca="true" t="shared" si="71" ref="EA66:GL66">COS(EA64)</f>
        <v>0.673767006717454</v>
      </c>
      <c r="EB66" s="4">
        <f t="shared" si="71"/>
        <v>0.673767006717454</v>
      </c>
      <c r="EC66" s="4">
        <f t="shared" si="71"/>
        <v>0.673767006717454</v>
      </c>
      <c r="ED66" s="4">
        <f t="shared" si="71"/>
        <v>0.673767006717454</v>
      </c>
      <c r="EE66" s="4">
        <f t="shared" si="71"/>
        <v>0.673767006717454</v>
      </c>
      <c r="EF66" s="4">
        <f t="shared" si="71"/>
        <v>0.673767006717454</v>
      </c>
      <c r="EG66" s="4">
        <f t="shared" si="71"/>
        <v>0.673767006717454</v>
      </c>
      <c r="EH66" s="4">
        <f t="shared" si="71"/>
        <v>0.673767006717454</v>
      </c>
      <c r="EI66" s="4">
        <f t="shared" si="71"/>
        <v>0.673767006717454</v>
      </c>
      <c r="EJ66" s="4">
        <f t="shared" si="71"/>
        <v>0.673767006717454</v>
      </c>
      <c r="EK66" s="4">
        <f t="shared" si="71"/>
        <v>0.673767006717454</v>
      </c>
      <c r="EL66" s="4">
        <f t="shared" si="71"/>
        <v>0.673767006717454</v>
      </c>
      <c r="EM66" s="4">
        <f t="shared" si="71"/>
        <v>0.673767006717454</v>
      </c>
      <c r="EN66" s="4">
        <f t="shared" si="71"/>
        <v>0.673767006717454</v>
      </c>
      <c r="EO66" s="4">
        <f t="shared" si="71"/>
        <v>0.673767006717454</v>
      </c>
      <c r="EP66" s="4">
        <f t="shared" si="71"/>
        <v>0.673767006717454</v>
      </c>
      <c r="EQ66" s="4">
        <f t="shared" si="71"/>
        <v>0.673767006717454</v>
      </c>
      <c r="ER66" s="4">
        <f t="shared" si="71"/>
        <v>0.673767006717454</v>
      </c>
      <c r="ES66" s="4">
        <f t="shared" si="71"/>
        <v>0.673767006717454</v>
      </c>
      <c r="ET66" s="4">
        <f t="shared" si="71"/>
        <v>0.673767006717454</v>
      </c>
      <c r="EU66" s="4">
        <f t="shared" si="71"/>
        <v>0.673767006717454</v>
      </c>
      <c r="EV66" s="4">
        <f t="shared" si="71"/>
        <v>0.673767006717454</v>
      </c>
      <c r="EW66" s="4">
        <f t="shared" si="71"/>
        <v>0.673767006717454</v>
      </c>
      <c r="EX66" s="4">
        <f t="shared" si="71"/>
        <v>0.673767006717454</v>
      </c>
      <c r="EY66" s="4">
        <f t="shared" si="71"/>
        <v>0.673767006717454</v>
      </c>
      <c r="EZ66" s="4">
        <f t="shared" si="71"/>
        <v>0.673767006717454</v>
      </c>
      <c r="FA66" s="4">
        <f t="shared" si="71"/>
        <v>0.673767006717454</v>
      </c>
      <c r="FB66" s="4">
        <f t="shared" si="71"/>
        <v>0.673767006717454</v>
      </c>
      <c r="FC66" s="4">
        <f t="shared" si="71"/>
        <v>0.673767006717454</v>
      </c>
      <c r="FD66" s="4">
        <f t="shared" si="71"/>
        <v>0.673767006717454</v>
      </c>
      <c r="FE66" s="4">
        <f t="shared" si="71"/>
        <v>0.673767006717454</v>
      </c>
      <c r="FF66" s="4">
        <f t="shared" si="71"/>
        <v>0.673767006717454</v>
      </c>
      <c r="FG66" s="4">
        <f t="shared" si="71"/>
        <v>0.673767006717454</v>
      </c>
      <c r="FH66" s="4">
        <f t="shared" si="71"/>
        <v>0.673767006717454</v>
      </c>
      <c r="FI66" s="4">
        <f t="shared" si="71"/>
        <v>0.673767006717454</v>
      </c>
      <c r="FJ66" s="4">
        <f t="shared" si="71"/>
        <v>0.673767006717454</v>
      </c>
      <c r="FK66" s="4">
        <f t="shared" si="71"/>
        <v>0.673767006717454</v>
      </c>
      <c r="FL66" s="4">
        <f t="shared" si="71"/>
        <v>0.673767006717454</v>
      </c>
      <c r="FM66" s="4">
        <f t="shared" si="71"/>
        <v>0.673767006717454</v>
      </c>
      <c r="FN66" s="4">
        <f t="shared" si="71"/>
        <v>0.673767006717454</v>
      </c>
      <c r="FO66" s="4">
        <f t="shared" si="71"/>
        <v>0.673767006717454</v>
      </c>
      <c r="FP66" s="4">
        <f t="shared" si="71"/>
        <v>0.673767006717454</v>
      </c>
      <c r="FQ66" s="4">
        <f t="shared" si="71"/>
        <v>0.673767006717454</v>
      </c>
      <c r="FR66" s="4">
        <f t="shared" si="71"/>
        <v>0.673767006717454</v>
      </c>
      <c r="FS66" s="4">
        <f t="shared" si="71"/>
        <v>0.673767006717454</v>
      </c>
      <c r="FT66" s="4">
        <f t="shared" si="71"/>
        <v>0.673767006717454</v>
      </c>
      <c r="FU66" s="4">
        <f t="shared" si="71"/>
        <v>0.673767006717454</v>
      </c>
      <c r="FV66" s="4">
        <f t="shared" si="71"/>
        <v>0.673767006717454</v>
      </c>
      <c r="FW66" s="4">
        <f t="shared" si="71"/>
        <v>0.673767006717454</v>
      </c>
      <c r="FX66" s="4">
        <f t="shared" si="71"/>
        <v>0.673767006717454</v>
      </c>
      <c r="FY66" s="4">
        <f t="shared" si="71"/>
        <v>0.673767006717454</v>
      </c>
      <c r="FZ66" s="4">
        <f t="shared" si="71"/>
        <v>0.673767006717454</v>
      </c>
      <c r="GA66" s="4">
        <f t="shared" si="71"/>
        <v>0.673767006717454</v>
      </c>
      <c r="GB66" s="4">
        <f t="shared" si="71"/>
        <v>0.673767006717454</v>
      </c>
      <c r="GC66" s="4">
        <f t="shared" si="71"/>
        <v>0.673767006717454</v>
      </c>
      <c r="GD66" s="4">
        <f t="shared" si="71"/>
        <v>0.673767006717454</v>
      </c>
      <c r="GE66" s="4">
        <f t="shared" si="71"/>
        <v>0.673767006717454</v>
      </c>
      <c r="GF66" s="4">
        <f t="shared" si="71"/>
        <v>0.673767006717454</v>
      </c>
      <c r="GG66" s="4">
        <f t="shared" si="71"/>
        <v>0.673767006717454</v>
      </c>
      <c r="GH66" s="4">
        <f t="shared" si="71"/>
        <v>0.673767006717454</v>
      </c>
      <c r="GI66" s="4">
        <f t="shared" si="71"/>
        <v>0.673767006717454</v>
      </c>
      <c r="GJ66" s="4">
        <f t="shared" si="71"/>
        <v>0.673767006717454</v>
      </c>
      <c r="GK66" s="4">
        <f t="shared" si="71"/>
        <v>0.673767006717454</v>
      </c>
      <c r="GL66" s="4">
        <f t="shared" si="71"/>
        <v>0.673767006717454</v>
      </c>
      <c r="GM66" s="4">
        <f aca="true" t="shared" si="72" ref="GM66:IV66">COS(GM64)</f>
        <v>0.673767006717454</v>
      </c>
      <c r="GN66" s="4">
        <f t="shared" si="72"/>
        <v>0.673767006717454</v>
      </c>
      <c r="GO66" s="4">
        <f t="shared" si="72"/>
        <v>0.673767006717454</v>
      </c>
      <c r="GP66" s="4">
        <f t="shared" si="72"/>
        <v>0.673767006717454</v>
      </c>
      <c r="GQ66" s="4">
        <f t="shared" si="72"/>
        <v>0.673767006717454</v>
      </c>
      <c r="GR66" s="4">
        <f t="shared" si="72"/>
        <v>0.673767006717454</v>
      </c>
      <c r="GS66" s="4">
        <f t="shared" si="72"/>
        <v>0.673767006717454</v>
      </c>
      <c r="GT66" s="4">
        <f t="shared" si="72"/>
        <v>0.673767006717454</v>
      </c>
      <c r="GU66" s="4">
        <f t="shared" si="72"/>
        <v>0.673767006717454</v>
      </c>
      <c r="GV66" s="4">
        <f t="shared" si="72"/>
        <v>0.673767006717454</v>
      </c>
      <c r="GW66" s="4">
        <f t="shared" si="72"/>
        <v>0.673767006717454</v>
      </c>
      <c r="GX66" s="4">
        <f t="shared" si="72"/>
        <v>0.673767006717454</v>
      </c>
      <c r="GY66" s="4">
        <f t="shared" si="72"/>
        <v>0.673767006717454</v>
      </c>
      <c r="GZ66" s="4">
        <f t="shared" si="72"/>
        <v>0.673767006717454</v>
      </c>
      <c r="HA66" s="4">
        <f t="shared" si="72"/>
        <v>0.673767006717454</v>
      </c>
      <c r="HB66" s="4">
        <f t="shared" si="72"/>
        <v>0.673767006717454</v>
      </c>
      <c r="HC66" s="4">
        <f t="shared" si="72"/>
        <v>0.673767006717454</v>
      </c>
      <c r="HD66" s="4">
        <f t="shared" si="72"/>
        <v>0.673767006717454</v>
      </c>
      <c r="HE66" s="4">
        <f t="shared" si="72"/>
        <v>0.673767006717454</v>
      </c>
      <c r="HF66" s="4">
        <f t="shared" si="72"/>
        <v>0.673767006717454</v>
      </c>
      <c r="HG66" s="4">
        <f t="shared" si="72"/>
        <v>0.673767006717454</v>
      </c>
      <c r="HH66" s="4">
        <f t="shared" si="72"/>
        <v>0.673767006717454</v>
      </c>
      <c r="HI66" s="4">
        <f t="shared" si="72"/>
        <v>0.673767006717454</v>
      </c>
      <c r="HJ66" s="4">
        <f t="shared" si="72"/>
        <v>0.673767006717454</v>
      </c>
      <c r="HK66" s="4">
        <f t="shared" si="72"/>
        <v>0.673767006717454</v>
      </c>
      <c r="HL66" s="4">
        <f t="shared" si="72"/>
        <v>0.673767006717454</v>
      </c>
      <c r="HM66" s="4">
        <f t="shared" si="72"/>
        <v>0.673767006717454</v>
      </c>
      <c r="HN66" s="4">
        <f t="shared" si="72"/>
        <v>0.673767006717454</v>
      </c>
      <c r="HO66" s="4">
        <f t="shared" si="72"/>
        <v>0.673767006717454</v>
      </c>
      <c r="HP66" s="4">
        <f t="shared" si="72"/>
        <v>0.673767006717454</v>
      </c>
      <c r="HQ66" s="4">
        <f t="shared" si="72"/>
        <v>0.673767006717454</v>
      </c>
      <c r="HR66" s="4">
        <f t="shared" si="72"/>
        <v>0.673767006717454</v>
      </c>
      <c r="HS66" s="4">
        <f t="shared" si="72"/>
        <v>0.673767006717454</v>
      </c>
      <c r="HT66" s="4">
        <f t="shared" si="72"/>
        <v>0.673767006717454</v>
      </c>
      <c r="HU66" s="4">
        <f t="shared" si="72"/>
        <v>0.673767006717454</v>
      </c>
      <c r="HV66" s="4">
        <f t="shared" si="72"/>
        <v>0.673767006717454</v>
      </c>
      <c r="HW66" s="4">
        <f t="shared" si="72"/>
        <v>0.673767006717454</v>
      </c>
      <c r="HX66" s="4">
        <f t="shared" si="72"/>
        <v>0.673767006717454</v>
      </c>
      <c r="HY66" s="4">
        <f t="shared" si="72"/>
        <v>0.673767006717454</v>
      </c>
      <c r="HZ66" s="4">
        <f t="shared" si="72"/>
        <v>0.673767006717454</v>
      </c>
      <c r="IA66" s="4">
        <f t="shared" si="72"/>
        <v>0.673767006717454</v>
      </c>
      <c r="IB66" s="4">
        <f t="shared" si="72"/>
        <v>0.673767006717454</v>
      </c>
      <c r="IC66" s="4">
        <f t="shared" si="72"/>
        <v>0.673767006717454</v>
      </c>
      <c r="ID66" s="4">
        <f t="shared" si="72"/>
        <v>0.673767006717454</v>
      </c>
      <c r="IE66" s="4">
        <f t="shared" si="72"/>
        <v>0.673767006717454</v>
      </c>
      <c r="IF66" s="4">
        <f t="shared" si="72"/>
        <v>0.673767006717454</v>
      </c>
      <c r="IG66" s="4">
        <f t="shared" si="72"/>
        <v>0.673767006717454</v>
      </c>
      <c r="IH66" s="4">
        <f t="shared" si="72"/>
        <v>0.673767006717454</v>
      </c>
      <c r="II66" s="4">
        <f t="shared" si="72"/>
        <v>0.673767006717454</v>
      </c>
      <c r="IJ66" s="4">
        <f t="shared" si="72"/>
        <v>0.673767006717454</v>
      </c>
      <c r="IK66" s="4">
        <f t="shared" si="72"/>
        <v>0.673767006717454</v>
      </c>
      <c r="IL66" s="4">
        <f t="shared" si="72"/>
        <v>0.673767006717454</v>
      </c>
      <c r="IM66" s="4">
        <f t="shared" si="72"/>
        <v>0.673767006717454</v>
      </c>
      <c r="IN66" s="4">
        <f t="shared" si="72"/>
        <v>0.673767006717454</v>
      </c>
      <c r="IO66" s="4">
        <f t="shared" si="72"/>
        <v>0.673767006717454</v>
      </c>
      <c r="IP66" s="4">
        <f t="shared" si="72"/>
        <v>0.673767006717454</v>
      </c>
      <c r="IQ66" s="4">
        <f t="shared" si="72"/>
        <v>0.673767006717454</v>
      </c>
      <c r="IR66" s="4">
        <f t="shared" si="72"/>
        <v>0.673767006717454</v>
      </c>
      <c r="IS66" s="4">
        <f t="shared" si="72"/>
        <v>0.673767006717454</v>
      </c>
      <c r="IT66" s="4">
        <f t="shared" si="72"/>
        <v>0.673767006717454</v>
      </c>
      <c r="IU66" s="4">
        <f t="shared" si="72"/>
        <v>0.673767006717454</v>
      </c>
      <c r="IV66" s="4">
        <f t="shared" si="72"/>
        <v>0.673767006717454</v>
      </c>
    </row>
    <row r="67" spans="1:256" s="11" customFormat="1" ht="13.5" thickBot="1">
      <c r="A67" s="112" t="s">
        <v>101</v>
      </c>
      <c r="B67" s="1">
        <f>B25+($B$10-$B$9)*B66-($D$10-$D$9)*B65</f>
        <v>5.467838612715341</v>
      </c>
      <c r="C67" s="1">
        <f aca="true" t="shared" si="73" ref="C67:BN67">C25+($B$10-$B$9)*C66-($D$10-$D$9)*C65</f>
        <v>5.325770218979359</v>
      </c>
      <c r="D67" s="1">
        <f t="shared" si="73"/>
        <v>5.182105734953216</v>
      </c>
      <c r="E67" s="1">
        <f t="shared" si="73"/>
        <v>5.036846420537368</v>
      </c>
      <c r="F67" s="1">
        <f t="shared" si="73"/>
        <v>4.889989091108618</v>
      </c>
      <c r="G67" s="1">
        <f t="shared" si="73"/>
        <v>4.741525279430809</v>
      </c>
      <c r="H67" s="1">
        <f t="shared" si="73"/>
        <v>4.59144019429181</v>
      </c>
      <c r="I67" s="1">
        <f t="shared" si="73"/>
        <v>4.4397114144626775</v>
      </c>
      <c r="J67" s="1">
        <f t="shared" si="73"/>
        <v>4.286307233132489</v>
      </c>
      <c r="K67" s="1">
        <f t="shared" si="73"/>
        <v>4.131184533652215</v>
      </c>
      <c r="L67" s="1">
        <f t="shared" si="73"/>
        <v>3.974286026124522</v>
      </c>
      <c r="M67" s="1">
        <f t="shared" si="73"/>
        <v>3.815536595920398</v>
      </c>
      <c r="N67" s="1">
        <f t="shared" si="73"/>
        <v>3.65483839206372</v>
      </c>
      <c r="O67" s="1">
        <f t="shared" si="73"/>
        <v>3.4920640844134017</v>
      </c>
      <c r="P67" s="1">
        <f t="shared" si="73"/>
        <v>3.3270473860030902</v>
      </c>
      <c r="Q67" s="1">
        <f t="shared" si="73"/>
        <v>3.1595693592539513</v>
      </c>
      <c r="R67" s="1">
        <f t="shared" si="73"/>
        <v>2.989337975109518</v>
      </c>
      <c r="S67" s="1">
        <f t="shared" si="73"/>
        <v>2.815956381725023</v>
      </c>
      <c r="T67" s="1">
        <f t="shared" si="73"/>
        <v>2.638871222998995</v>
      </c>
      <c r="U67" s="1">
        <f t="shared" si="73"/>
        <v>2.4572832253724073</v>
      </c>
      <c r="V67" s="1">
        <f t="shared" si="73"/>
        <v>2.2699798857157822</v>
      </c>
      <c r="W67" s="1">
        <f t="shared" si="73"/>
        <v>2.0749871830329174</v>
      </c>
      <c r="X67" s="1">
        <f t="shared" si="73"/>
        <v>1.8687230822120302</v>
      </c>
      <c r="Y67" s="1">
        <f t="shared" si="73"/>
        <v>1.6433493929869405</v>
      </c>
      <c r="Z67" s="1">
        <f t="shared" si="73"/>
        <v>1.3726058861221189</v>
      </c>
      <c r="AA67" s="4">
        <f t="shared" si="73"/>
        <v>2</v>
      </c>
      <c r="AB67" s="4">
        <f t="shared" si="73"/>
        <v>2</v>
      </c>
      <c r="AC67" s="4">
        <f t="shared" si="73"/>
        <v>2</v>
      </c>
      <c r="AD67" s="4">
        <f t="shared" si="73"/>
        <v>2</v>
      </c>
      <c r="AE67" s="4">
        <f t="shared" si="73"/>
        <v>2</v>
      </c>
      <c r="AF67" s="4">
        <f t="shared" si="73"/>
        <v>2</v>
      </c>
      <c r="AG67" s="4">
        <f t="shared" si="73"/>
        <v>2</v>
      </c>
      <c r="AH67" s="4">
        <f t="shared" si="73"/>
        <v>2</v>
      </c>
      <c r="AI67" s="4">
        <f t="shared" si="73"/>
        <v>2</v>
      </c>
      <c r="AJ67" s="4">
        <f t="shared" si="73"/>
        <v>2</v>
      </c>
      <c r="AK67" s="4">
        <f t="shared" si="73"/>
        <v>2</v>
      </c>
      <c r="AL67" s="4">
        <f t="shared" si="73"/>
        <v>2</v>
      </c>
      <c r="AM67" s="4">
        <f t="shared" si="73"/>
        <v>2</v>
      </c>
      <c r="AN67" s="4">
        <f t="shared" si="73"/>
        <v>2</v>
      </c>
      <c r="AO67" s="4">
        <f t="shared" si="73"/>
        <v>2</v>
      </c>
      <c r="AP67" s="4">
        <f t="shared" si="73"/>
        <v>2</v>
      </c>
      <c r="AQ67" s="4">
        <f t="shared" si="73"/>
        <v>2</v>
      </c>
      <c r="AR67" s="4">
        <f t="shared" si="73"/>
        <v>2</v>
      </c>
      <c r="AS67" s="4">
        <f t="shared" si="73"/>
        <v>2</v>
      </c>
      <c r="AT67" s="4">
        <f t="shared" si="73"/>
        <v>2</v>
      </c>
      <c r="AU67" s="4">
        <f t="shared" si="73"/>
        <v>2</v>
      </c>
      <c r="AV67" s="4">
        <f t="shared" si="73"/>
        <v>2</v>
      </c>
      <c r="AW67" s="4">
        <f t="shared" si="73"/>
        <v>2</v>
      </c>
      <c r="AX67" s="4">
        <f t="shared" si="73"/>
        <v>2</v>
      </c>
      <c r="AY67" s="4">
        <f t="shared" si="73"/>
        <v>2</v>
      </c>
      <c r="AZ67" s="4">
        <f t="shared" si="73"/>
        <v>2</v>
      </c>
      <c r="BA67" s="4">
        <f t="shared" si="73"/>
        <v>2</v>
      </c>
      <c r="BB67" s="4">
        <f t="shared" si="73"/>
        <v>2</v>
      </c>
      <c r="BC67" s="4">
        <f t="shared" si="73"/>
        <v>2</v>
      </c>
      <c r="BD67" s="4">
        <f t="shared" si="73"/>
        <v>2</v>
      </c>
      <c r="BE67" s="4">
        <f t="shared" si="73"/>
        <v>2</v>
      </c>
      <c r="BF67" s="4">
        <f t="shared" si="73"/>
        <v>2</v>
      </c>
      <c r="BG67" s="4">
        <f t="shared" si="73"/>
        <v>2</v>
      </c>
      <c r="BH67" s="4">
        <f t="shared" si="73"/>
        <v>2</v>
      </c>
      <c r="BI67" s="4">
        <f t="shared" si="73"/>
        <v>2</v>
      </c>
      <c r="BJ67" s="4">
        <f t="shared" si="73"/>
        <v>2</v>
      </c>
      <c r="BK67" s="4">
        <f t="shared" si="73"/>
        <v>2</v>
      </c>
      <c r="BL67" s="4">
        <f t="shared" si="73"/>
        <v>2</v>
      </c>
      <c r="BM67" s="4">
        <f t="shared" si="73"/>
        <v>2</v>
      </c>
      <c r="BN67" s="4">
        <f t="shared" si="73"/>
        <v>2</v>
      </c>
      <c r="BO67" s="4">
        <f aca="true" t="shared" si="74" ref="BO67:DZ67">BO25+($B$10-$B$9)*BO66-($D$10-$D$9)*BO65</f>
        <v>2</v>
      </c>
      <c r="BP67" s="4">
        <f t="shared" si="74"/>
        <v>2</v>
      </c>
      <c r="BQ67" s="4">
        <f t="shared" si="74"/>
        <v>2</v>
      </c>
      <c r="BR67" s="4">
        <f t="shared" si="74"/>
        <v>2</v>
      </c>
      <c r="BS67" s="4">
        <f t="shared" si="74"/>
        <v>2</v>
      </c>
      <c r="BT67" s="4">
        <f t="shared" si="74"/>
        <v>2</v>
      </c>
      <c r="BU67" s="4">
        <f t="shared" si="74"/>
        <v>2</v>
      </c>
      <c r="BV67" s="4">
        <f t="shared" si="74"/>
        <v>2</v>
      </c>
      <c r="BW67" s="4">
        <f t="shared" si="74"/>
        <v>2</v>
      </c>
      <c r="BX67" s="4">
        <f t="shared" si="74"/>
        <v>2</v>
      </c>
      <c r="BY67" s="4">
        <f t="shared" si="74"/>
        <v>2</v>
      </c>
      <c r="BZ67" s="4">
        <f t="shared" si="74"/>
        <v>2</v>
      </c>
      <c r="CA67" s="4">
        <f t="shared" si="74"/>
        <v>2</v>
      </c>
      <c r="CB67" s="4">
        <f t="shared" si="74"/>
        <v>2</v>
      </c>
      <c r="CC67" s="4">
        <f t="shared" si="74"/>
        <v>2</v>
      </c>
      <c r="CD67" s="4">
        <f t="shared" si="74"/>
        <v>2</v>
      </c>
      <c r="CE67" s="4">
        <f t="shared" si="74"/>
        <v>2</v>
      </c>
      <c r="CF67" s="4">
        <f t="shared" si="74"/>
        <v>2</v>
      </c>
      <c r="CG67" s="4">
        <f t="shared" si="74"/>
        <v>2</v>
      </c>
      <c r="CH67" s="4">
        <f t="shared" si="74"/>
        <v>2</v>
      </c>
      <c r="CI67" s="4">
        <f t="shared" si="74"/>
        <v>2</v>
      </c>
      <c r="CJ67" s="4">
        <f t="shared" si="74"/>
        <v>2</v>
      </c>
      <c r="CK67" s="4">
        <f t="shared" si="74"/>
        <v>2</v>
      </c>
      <c r="CL67" s="4">
        <f t="shared" si="74"/>
        <v>2</v>
      </c>
      <c r="CM67" s="4">
        <f t="shared" si="74"/>
        <v>2</v>
      </c>
      <c r="CN67" s="4">
        <f t="shared" si="74"/>
        <v>2</v>
      </c>
      <c r="CO67" s="4">
        <f t="shared" si="74"/>
        <v>2</v>
      </c>
      <c r="CP67" s="4">
        <f t="shared" si="74"/>
        <v>2</v>
      </c>
      <c r="CQ67" s="4">
        <f t="shared" si="74"/>
        <v>2</v>
      </c>
      <c r="CR67" s="4">
        <f t="shared" si="74"/>
        <v>2</v>
      </c>
      <c r="CS67" s="4">
        <f t="shared" si="74"/>
        <v>2</v>
      </c>
      <c r="CT67" s="4">
        <f t="shared" si="74"/>
        <v>2</v>
      </c>
      <c r="CU67" s="4">
        <f t="shared" si="74"/>
        <v>2</v>
      </c>
      <c r="CV67" s="4">
        <f t="shared" si="74"/>
        <v>2</v>
      </c>
      <c r="CW67" s="4">
        <f t="shared" si="74"/>
        <v>2</v>
      </c>
      <c r="CX67" s="4">
        <f t="shared" si="74"/>
        <v>2</v>
      </c>
      <c r="CY67" s="4">
        <f t="shared" si="74"/>
        <v>2</v>
      </c>
      <c r="CZ67" s="4">
        <f t="shared" si="74"/>
        <v>2</v>
      </c>
      <c r="DA67" s="4">
        <f t="shared" si="74"/>
        <v>2</v>
      </c>
      <c r="DB67" s="4">
        <f t="shared" si="74"/>
        <v>2</v>
      </c>
      <c r="DC67" s="4">
        <f t="shared" si="74"/>
        <v>2</v>
      </c>
      <c r="DD67" s="4">
        <f t="shared" si="74"/>
        <v>2</v>
      </c>
      <c r="DE67" s="4">
        <f t="shared" si="74"/>
        <v>2</v>
      </c>
      <c r="DF67" s="4">
        <f t="shared" si="74"/>
        <v>2</v>
      </c>
      <c r="DG67" s="4">
        <f t="shared" si="74"/>
        <v>2</v>
      </c>
      <c r="DH67" s="4">
        <f t="shared" si="74"/>
        <v>2</v>
      </c>
      <c r="DI67" s="4">
        <f t="shared" si="74"/>
        <v>2</v>
      </c>
      <c r="DJ67" s="4">
        <f t="shared" si="74"/>
        <v>2</v>
      </c>
      <c r="DK67" s="4">
        <f t="shared" si="74"/>
        <v>2</v>
      </c>
      <c r="DL67" s="4">
        <f t="shared" si="74"/>
        <v>2</v>
      </c>
      <c r="DM67" s="4">
        <f t="shared" si="74"/>
        <v>2</v>
      </c>
      <c r="DN67" s="4">
        <f t="shared" si="74"/>
        <v>2</v>
      </c>
      <c r="DO67" s="4">
        <f t="shared" si="74"/>
        <v>2</v>
      </c>
      <c r="DP67" s="4">
        <f t="shared" si="74"/>
        <v>2</v>
      </c>
      <c r="DQ67" s="4">
        <f t="shared" si="74"/>
        <v>2</v>
      </c>
      <c r="DR67" s="4">
        <f t="shared" si="74"/>
        <v>2</v>
      </c>
      <c r="DS67" s="4">
        <f t="shared" si="74"/>
        <v>2</v>
      </c>
      <c r="DT67" s="4">
        <f t="shared" si="74"/>
        <v>2</v>
      </c>
      <c r="DU67" s="4">
        <f t="shared" si="74"/>
        <v>2</v>
      </c>
      <c r="DV67" s="4">
        <f t="shared" si="74"/>
        <v>2</v>
      </c>
      <c r="DW67" s="4">
        <f t="shared" si="74"/>
        <v>2</v>
      </c>
      <c r="DX67" s="4">
        <f t="shared" si="74"/>
        <v>2</v>
      </c>
      <c r="DY67" s="4">
        <f t="shared" si="74"/>
        <v>2</v>
      </c>
      <c r="DZ67" s="4">
        <f t="shared" si="74"/>
        <v>2</v>
      </c>
      <c r="EA67" s="4">
        <f aca="true" t="shared" si="75" ref="EA67:GL67">EA25+($B$10-$B$9)*EA66-($D$10-$D$9)*EA65</f>
        <v>2</v>
      </c>
      <c r="EB67" s="4">
        <f t="shared" si="75"/>
        <v>2</v>
      </c>
      <c r="EC67" s="4">
        <f t="shared" si="75"/>
        <v>2</v>
      </c>
      <c r="ED67" s="4">
        <f t="shared" si="75"/>
        <v>2</v>
      </c>
      <c r="EE67" s="4">
        <f t="shared" si="75"/>
        <v>2</v>
      </c>
      <c r="EF67" s="4">
        <f t="shared" si="75"/>
        <v>2</v>
      </c>
      <c r="EG67" s="4">
        <f t="shared" si="75"/>
        <v>2</v>
      </c>
      <c r="EH67" s="4">
        <f t="shared" si="75"/>
        <v>2</v>
      </c>
      <c r="EI67" s="4">
        <f t="shared" si="75"/>
        <v>2</v>
      </c>
      <c r="EJ67" s="4">
        <f t="shared" si="75"/>
        <v>2</v>
      </c>
      <c r="EK67" s="4">
        <f t="shared" si="75"/>
        <v>2</v>
      </c>
      <c r="EL67" s="4">
        <f t="shared" si="75"/>
        <v>2</v>
      </c>
      <c r="EM67" s="4">
        <f t="shared" si="75"/>
        <v>2</v>
      </c>
      <c r="EN67" s="4">
        <f t="shared" si="75"/>
        <v>2</v>
      </c>
      <c r="EO67" s="4">
        <f t="shared" si="75"/>
        <v>2</v>
      </c>
      <c r="EP67" s="4">
        <f t="shared" si="75"/>
        <v>2</v>
      </c>
      <c r="EQ67" s="4">
        <f t="shared" si="75"/>
        <v>2</v>
      </c>
      <c r="ER67" s="4">
        <f t="shared" si="75"/>
        <v>2</v>
      </c>
      <c r="ES67" s="4">
        <f t="shared" si="75"/>
        <v>2</v>
      </c>
      <c r="ET67" s="4">
        <f t="shared" si="75"/>
        <v>2</v>
      </c>
      <c r="EU67" s="4">
        <f t="shared" si="75"/>
        <v>2</v>
      </c>
      <c r="EV67" s="4">
        <f t="shared" si="75"/>
        <v>2</v>
      </c>
      <c r="EW67" s="4">
        <f t="shared" si="75"/>
        <v>2</v>
      </c>
      <c r="EX67" s="4">
        <f t="shared" si="75"/>
        <v>2</v>
      </c>
      <c r="EY67" s="4">
        <f t="shared" si="75"/>
        <v>2</v>
      </c>
      <c r="EZ67" s="4">
        <f t="shared" si="75"/>
        <v>2</v>
      </c>
      <c r="FA67" s="4">
        <f t="shared" si="75"/>
        <v>2</v>
      </c>
      <c r="FB67" s="4">
        <f t="shared" si="75"/>
        <v>2</v>
      </c>
      <c r="FC67" s="4">
        <f t="shared" si="75"/>
        <v>2</v>
      </c>
      <c r="FD67" s="4">
        <f t="shared" si="75"/>
        <v>2</v>
      </c>
      <c r="FE67" s="4">
        <f t="shared" si="75"/>
        <v>2</v>
      </c>
      <c r="FF67" s="4">
        <f t="shared" si="75"/>
        <v>2</v>
      </c>
      <c r="FG67" s="4">
        <f t="shared" si="75"/>
        <v>2</v>
      </c>
      <c r="FH67" s="4">
        <f t="shared" si="75"/>
        <v>2</v>
      </c>
      <c r="FI67" s="4">
        <f t="shared" si="75"/>
        <v>2</v>
      </c>
      <c r="FJ67" s="4">
        <f t="shared" si="75"/>
        <v>2</v>
      </c>
      <c r="FK67" s="4">
        <f t="shared" si="75"/>
        <v>2</v>
      </c>
      <c r="FL67" s="4">
        <f t="shared" si="75"/>
        <v>2</v>
      </c>
      <c r="FM67" s="4">
        <f t="shared" si="75"/>
        <v>2</v>
      </c>
      <c r="FN67" s="4">
        <f t="shared" si="75"/>
        <v>2</v>
      </c>
      <c r="FO67" s="4">
        <f t="shared" si="75"/>
        <v>2</v>
      </c>
      <c r="FP67" s="4">
        <f t="shared" si="75"/>
        <v>2</v>
      </c>
      <c r="FQ67" s="4">
        <f t="shared" si="75"/>
        <v>2</v>
      </c>
      <c r="FR67" s="4">
        <f t="shared" si="75"/>
        <v>2</v>
      </c>
      <c r="FS67" s="4">
        <f t="shared" si="75"/>
        <v>2</v>
      </c>
      <c r="FT67" s="4">
        <f t="shared" si="75"/>
        <v>2</v>
      </c>
      <c r="FU67" s="4">
        <f t="shared" si="75"/>
        <v>2</v>
      </c>
      <c r="FV67" s="4">
        <f t="shared" si="75"/>
        <v>2</v>
      </c>
      <c r="FW67" s="4">
        <f t="shared" si="75"/>
        <v>2</v>
      </c>
      <c r="FX67" s="4">
        <f t="shared" si="75"/>
        <v>2</v>
      </c>
      <c r="FY67" s="4">
        <f t="shared" si="75"/>
        <v>2</v>
      </c>
      <c r="FZ67" s="4">
        <f t="shared" si="75"/>
        <v>2</v>
      </c>
      <c r="GA67" s="4">
        <f t="shared" si="75"/>
        <v>2</v>
      </c>
      <c r="GB67" s="4">
        <f t="shared" si="75"/>
        <v>2</v>
      </c>
      <c r="GC67" s="4">
        <f t="shared" si="75"/>
        <v>2</v>
      </c>
      <c r="GD67" s="4">
        <f t="shared" si="75"/>
        <v>2</v>
      </c>
      <c r="GE67" s="4">
        <f t="shared" si="75"/>
        <v>2</v>
      </c>
      <c r="GF67" s="4">
        <f t="shared" si="75"/>
        <v>2</v>
      </c>
      <c r="GG67" s="4">
        <f t="shared" si="75"/>
        <v>2</v>
      </c>
      <c r="GH67" s="4">
        <f t="shared" si="75"/>
        <v>2</v>
      </c>
      <c r="GI67" s="4">
        <f t="shared" si="75"/>
        <v>2</v>
      </c>
      <c r="GJ67" s="4">
        <f t="shared" si="75"/>
        <v>2</v>
      </c>
      <c r="GK67" s="4">
        <f t="shared" si="75"/>
        <v>2</v>
      </c>
      <c r="GL67" s="4">
        <f t="shared" si="75"/>
        <v>2</v>
      </c>
      <c r="GM67" s="4">
        <f aca="true" t="shared" si="76" ref="GM67:IV67">GM25+($B$10-$B$9)*GM66-($D$10-$D$9)*GM65</f>
        <v>2</v>
      </c>
      <c r="GN67" s="4">
        <f t="shared" si="76"/>
        <v>2</v>
      </c>
      <c r="GO67" s="4">
        <f t="shared" si="76"/>
        <v>2</v>
      </c>
      <c r="GP67" s="4">
        <f t="shared" si="76"/>
        <v>2</v>
      </c>
      <c r="GQ67" s="4">
        <f t="shared" si="76"/>
        <v>2</v>
      </c>
      <c r="GR67" s="4">
        <f t="shared" si="76"/>
        <v>2</v>
      </c>
      <c r="GS67" s="4">
        <f t="shared" si="76"/>
        <v>2</v>
      </c>
      <c r="GT67" s="4">
        <f t="shared" si="76"/>
        <v>2</v>
      </c>
      <c r="GU67" s="4">
        <f t="shared" si="76"/>
        <v>2</v>
      </c>
      <c r="GV67" s="4">
        <f t="shared" si="76"/>
        <v>2</v>
      </c>
      <c r="GW67" s="4">
        <f t="shared" si="76"/>
        <v>2</v>
      </c>
      <c r="GX67" s="4">
        <f t="shared" si="76"/>
        <v>2</v>
      </c>
      <c r="GY67" s="4">
        <f t="shared" si="76"/>
        <v>2</v>
      </c>
      <c r="GZ67" s="4">
        <f t="shared" si="76"/>
        <v>2</v>
      </c>
      <c r="HA67" s="4">
        <f t="shared" si="76"/>
        <v>2</v>
      </c>
      <c r="HB67" s="4">
        <f t="shared" si="76"/>
        <v>2</v>
      </c>
      <c r="HC67" s="4">
        <f t="shared" si="76"/>
        <v>2</v>
      </c>
      <c r="HD67" s="4">
        <f t="shared" si="76"/>
        <v>2</v>
      </c>
      <c r="HE67" s="4">
        <f t="shared" si="76"/>
        <v>2</v>
      </c>
      <c r="HF67" s="4">
        <f t="shared" si="76"/>
        <v>2</v>
      </c>
      <c r="HG67" s="4">
        <f t="shared" si="76"/>
        <v>2</v>
      </c>
      <c r="HH67" s="4">
        <f t="shared" si="76"/>
        <v>2</v>
      </c>
      <c r="HI67" s="4">
        <f t="shared" si="76"/>
        <v>2</v>
      </c>
      <c r="HJ67" s="4">
        <f t="shared" si="76"/>
        <v>2</v>
      </c>
      <c r="HK67" s="4">
        <f t="shared" si="76"/>
        <v>2</v>
      </c>
      <c r="HL67" s="4">
        <f t="shared" si="76"/>
        <v>2</v>
      </c>
      <c r="HM67" s="4">
        <f t="shared" si="76"/>
        <v>2</v>
      </c>
      <c r="HN67" s="4">
        <f t="shared" si="76"/>
        <v>2</v>
      </c>
      <c r="HO67" s="4">
        <f t="shared" si="76"/>
        <v>2</v>
      </c>
      <c r="HP67" s="4">
        <f t="shared" si="76"/>
        <v>2</v>
      </c>
      <c r="HQ67" s="4">
        <f t="shared" si="76"/>
        <v>2</v>
      </c>
      <c r="HR67" s="4">
        <f t="shared" si="76"/>
        <v>2</v>
      </c>
      <c r="HS67" s="4">
        <f t="shared" si="76"/>
        <v>2</v>
      </c>
      <c r="HT67" s="4">
        <f t="shared" si="76"/>
        <v>2</v>
      </c>
      <c r="HU67" s="4">
        <f t="shared" si="76"/>
        <v>2</v>
      </c>
      <c r="HV67" s="4">
        <f t="shared" si="76"/>
        <v>2</v>
      </c>
      <c r="HW67" s="4">
        <f t="shared" si="76"/>
        <v>2</v>
      </c>
      <c r="HX67" s="4">
        <f t="shared" si="76"/>
        <v>2</v>
      </c>
      <c r="HY67" s="4">
        <f t="shared" si="76"/>
        <v>2</v>
      </c>
      <c r="HZ67" s="4">
        <f t="shared" si="76"/>
        <v>2</v>
      </c>
      <c r="IA67" s="4">
        <f t="shared" si="76"/>
        <v>2</v>
      </c>
      <c r="IB67" s="4">
        <f t="shared" si="76"/>
        <v>2</v>
      </c>
      <c r="IC67" s="4">
        <f t="shared" si="76"/>
        <v>2</v>
      </c>
      <c r="ID67" s="4">
        <f t="shared" si="76"/>
        <v>2</v>
      </c>
      <c r="IE67" s="4">
        <f t="shared" si="76"/>
        <v>2</v>
      </c>
      <c r="IF67" s="4">
        <f t="shared" si="76"/>
        <v>2</v>
      </c>
      <c r="IG67" s="4">
        <f t="shared" si="76"/>
        <v>2</v>
      </c>
      <c r="IH67" s="4">
        <f t="shared" si="76"/>
        <v>2</v>
      </c>
      <c r="II67" s="4">
        <f t="shared" si="76"/>
        <v>2</v>
      </c>
      <c r="IJ67" s="4">
        <f t="shared" si="76"/>
        <v>2</v>
      </c>
      <c r="IK67" s="4">
        <f t="shared" si="76"/>
        <v>2</v>
      </c>
      <c r="IL67" s="4">
        <f t="shared" si="76"/>
        <v>2</v>
      </c>
      <c r="IM67" s="4">
        <f t="shared" si="76"/>
        <v>2</v>
      </c>
      <c r="IN67" s="4">
        <f t="shared" si="76"/>
        <v>2</v>
      </c>
      <c r="IO67" s="4">
        <f t="shared" si="76"/>
        <v>2</v>
      </c>
      <c r="IP67" s="4">
        <f t="shared" si="76"/>
        <v>2</v>
      </c>
      <c r="IQ67" s="4">
        <f t="shared" si="76"/>
        <v>2</v>
      </c>
      <c r="IR67" s="4">
        <f t="shared" si="76"/>
        <v>2</v>
      </c>
      <c r="IS67" s="4">
        <f t="shared" si="76"/>
        <v>2</v>
      </c>
      <c r="IT67" s="4">
        <f t="shared" si="76"/>
        <v>2</v>
      </c>
      <c r="IU67" s="4">
        <f t="shared" si="76"/>
        <v>2</v>
      </c>
      <c r="IV67" s="4">
        <f t="shared" si="76"/>
        <v>2</v>
      </c>
    </row>
    <row r="68" spans="1:256" s="11" customFormat="1" ht="13.5" thickBot="1">
      <c r="A68" s="112" t="s">
        <v>102</v>
      </c>
      <c r="B68" s="1">
        <f>B26+($B$10-$B$9)*B65+($D$10-$D$9)*B66</f>
        <v>5.379450695864899</v>
      </c>
      <c r="C68" s="1">
        <f aca="true" t="shared" si="77" ref="C68:BN68">C26+($B$10-$B$9)*C65+($D$10-$D$9)*C66</f>
        <v>5.4307609687951475</v>
      </c>
      <c r="D68" s="1">
        <f t="shared" si="77"/>
        <v>5.480200582876814</v>
      </c>
      <c r="E68" s="1">
        <f t="shared" si="77"/>
        <v>5.527726057043693</v>
      </c>
      <c r="F68" s="1">
        <f t="shared" si="77"/>
        <v>5.573294263380459</v>
      </c>
      <c r="G68" s="1">
        <f t="shared" si="77"/>
        <v>5.6168622295550135</v>
      </c>
      <c r="H68" s="1">
        <f t="shared" si="77"/>
        <v>5.658386910836033</v>
      </c>
      <c r="I68" s="1">
        <f t="shared" si="77"/>
        <v>5.697824921813165</v>
      </c>
      <c r="J68" s="1">
        <f t="shared" si="77"/>
        <v>5.735132214599144</v>
      </c>
      <c r="K68" s="1">
        <f t="shared" si="77"/>
        <v>5.770263685465279</v>
      </c>
      <c r="L68" s="1">
        <f t="shared" si="77"/>
        <v>5.8031726847510665</v>
      </c>
      <c r="M68" s="1">
        <f t="shared" si="77"/>
        <v>5.833810394189719</v>
      </c>
      <c r="N68" s="1">
        <f t="shared" si="77"/>
        <v>5.862125019292343</v>
      </c>
      <c r="O68" s="1">
        <f t="shared" si="77"/>
        <v>5.888060718260359</v>
      </c>
      <c r="P68" s="1">
        <f t="shared" si="77"/>
        <v>5.911556145999595</v>
      </c>
      <c r="Q68" s="1">
        <f t="shared" si="77"/>
        <v>5.932542418790839</v>
      </c>
      <c r="R68" s="1">
        <f t="shared" si="77"/>
        <v>5.950940175229988</v>
      </c>
      <c r="S68" s="1">
        <f t="shared" si="77"/>
        <v>5.966655165255906</v>
      </c>
      <c r="T68" s="1">
        <f t="shared" si="77"/>
        <v>5.979571311455404</v>
      </c>
      <c r="U68" s="1">
        <f t="shared" si="77"/>
        <v>5.989539131100743</v>
      </c>
      <c r="V68" s="1">
        <f t="shared" si="77"/>
        <v>5.996354878719986</v>
      </c>
      <c r="W68" s="1">
        <f t="shared" si="77"/>
        <v>5.999718842166551</v>
      </c>
      <c r="X68" s="1">
        <f t="shared" si="77"/>
        <v>5.999138281414859</v>
      </c>
      <c r="Y68" s="1">
        <f t="shared" si="77"/>
        <v>5.993637993469507</v>
      </c>
      <c r="Z68" s="1">
        <f t="shared" si="77"/>
        <v>5.980299425662107</v>
      </c>
      <c r="AA68" s="4">
        <f t="shared" si="77"/>
        <v>0</v>
      </c>
      <c r="AB68" s="4">
        <f t="shared" si="77"/>
        <v>0</v>
      </c>
      <c r="AC68" s="4">
        <f t="shared" si="77"/>
        <v>0</v>
      </c>
      <c r="AD68" s="4">
        <f t="shared" si="77"/>
        <v>0</v>
      </c>
      <c r="AE68" s="4">
        <f t="shared" si="77"/>
        <v>0</v>
      </c>
      <c r="AF68" s="4">
        <f t="shared" si="77"/>
        <v>0</v>
      </c>
      <c r="AG68" s="4">
        <f t="shared" si="77"/>
        <v>0</v>
      </c>
      <c r="AH68" s="4">
        <f t="shared" si="77"/>
        <v>0</v>
      </c>
      <c r="AI68" s="4">
        <f t="shared" si="77"/>
        <v>0</v>
      </c>
      <c r="AJ68" s="4">
        <f t="shared" si="77"/>
        <v>0</v>
      </c>
      <c r="AK68" s="4">
        <f t="shared" si="77"/>
        <v>0</v>
      </c>
      <c r="AL68" s="4">
        <f t="shared" si="77"/>
        <v>0</v>
      </c>
      <c r="AM68" s="4">
        <f t="shared" si="77"/>
        <v>0</v>
      </c>
      <c r="AN68" s="4">
        <f t="shared" si="77"/>
        <v>0</v>
      </c>
      <c r="AO68" s="4">
        <f t="shared" si="77"/>
        <v>0</v>
      </c>
      <c r="AP68" s="4">
        <f t="shared" si="77"/>
        <v>0</v>
      </c>
      <c r="AQ68" s="4">
        <f t="shared" si="77"/>
        <v>0</v>
      </c>
      <c r="AR68" s="4">
        <f t="shared" si="77"/>
        <v>0</v>
      </c>
      <c r="AS68" s="4">
        <f t="shared" si="77"/>
        <v>0</v>
      </c>
      <c r="AT68" s="4">
        <f t="shared" si="77"/>
        <v>0</v>
      </c>
      <c r="AU68" s="4">
        <f t="shared" si="77"/>
        <v>0</v>
      </c>
      <c r="AV68" s="4">
        <f t="shared" si="77"/>
        <v>0</v>
      </c>
      <c r="AW68" s="4">
        <f t="shared" si="77"/>
        <v>0</v>
      </c>
      <c r="AX68" s="4">
        <f t="shared" si="77"/>
        <v>0</v>
      </c>
      <c r="AY68" s="4">
        <f t="shared" si="77"/>
        <v>0</v>
      </c>
      <c r="AZ68" s="4">
        <f t="shared" si="77"/>
        <v>0</v>
      </c>
      <c r="BA68" s="4">
        <f t="shared" si="77"/>
        <v>0</v>
      </c>
      <c r="BB68" s="4">
        <f t="shared" si="77"/>
        <v>0</v>
      </c>
      <c r="BC68" s="4">
        <f t="shared" si="77"/>
        <v>0</v>
      </c>
      <c r="BD68" s="4">
        <f t="shared" si="77"/>
        <v>0</v>
      </c>
      <c r="BE68" s="4">
        <f t="shared" si="77"/>
        <v>0</v>
      </c>
      <c r="BF68" s="4">
        <f t="shared" si="77"/>
        <v>0</v>
      </c>
      <c r="BG68" s="4">
        <f t="shared" si="77"/>
        <v>0</v>
      </c>
      <c r="BH68" s="4">
        <f t="shared" si="77"/>
        <v>0</v>
      </c>
      <c r="BI68" s="4">
        <f t="shared" si="77"/>
        <v>0</v>
      </c>
      <c r="BJ68" s="4">
        <f t="shared" si="77"/>
        <v>0</v>
      </c>
      <c r="BK68" s="4">
        <f t="shared" si="77"/>
        <v>0</v>
      </c>
      <c r="BL68" s="4">
        <f t="shared" si="77"/>
        <v>0</v>
      </c>
      <c r="BM68" s="4">
        <f t="shared" si="77"/>
        <v>0</v>
      </c>
      <c r="BN68" s="4">
        <f t="shared" si="77"/>
        <v>0</v>
      </c>
      <c r="BO68" s="4">
        <f aca="true" t="shared" si="78" ref="BO68:DZ68">BO26+($B$10-$B$9)*BO65+($D$10-$D$9)*BO66</f>
        <v>0</v>
      </c>
      <c r="BP68" s="4">
        <f t="shared" si="78"/>
        <v>0</v>
      </c>
      <c r="BQ68" s="4">
        <f t="shared" si="78"/>
        <v>0</v>
      </c>
      <c r="BR68" s="4">
        <f t="shared" si="78"/>
        <v>0</v>
      </c>
      <c r="BS68" s="4">
        <f t="shared" si="78"/>
        <v>0</v>
      </c>
      <c r="BT68" s="4">
        <f t="shared" si="78"/>
        <v>0</v>
      </c>
      <c r="BU68" s="4">
        <f t="shared" si="78"/>
        <v>0</v>
      </c>
      <c r="BV68" s="4">
        <f t="shared" si="78"/>
        <v>0</v>
      </c>
      <c r="BW68" s="4">
        <f t="shared" si="78"/>
        <v>0</v>
      </c>
      <c r="BX68" s="4">
        <f t="shared" si="78"/>
        <v>0</v>
      </c>
      <c r="BY68" s="4">
        <f t="shared" si="78"/>
        <v>0</v>
      </c>
      <c r="BZ68" s="4">
        <f t="shared" si="78"/>
        <v>0</v>
      </c>
      <c r="CA68" s="4">
        <f t="shared" si="78"/>
        <v>0</v>
      </c>
      <c r="CB68" s="4">
        <f t="shared" si="78"/>
        <v>0</v>
      </c>
      <c r="CC68" s="4">
        <f t="shared" si="78"/>
        <v>0</v>
      </c>
      <c r="CD68" s="4">
        <f t="shared" si="78"/>
        <v>0</v>
      </c>
      <c r="CE68" s="4">
        <f t="shared" si="78"/>
        <v>0</v>
      </c>
      <c r="CF68" s="4">
        <f t="shared" si="78"/>
        <v>0</v>
      </c>
      <c r="CG68" s="4">
        <f t="shared" si="78"/>
        <v>0</v>
      </c>
      <c r="CH68" s="4">
        <f t="shared" si="78"/>
        <v>0</v>
      </c>
      <c r="CI68" s="4">
        <f t="shared" si="78"/>
        <v>0</v>
      </c>
      <c r="CJ68" s="4">
        <f t="shared" si="78"/>
        <v>0</v>
      </c>
      <c r="CK68" s="4">
        <f t="shared" si="78"/>
        <v>0</v>
      </c>
      <c r="CL68" s="4">
        <f t="shared" si="78"/>
        <v>0</v>
      </c>
      <c r="CM68" s="4">
        <f t="shared" si="78"/>
        <v>0</v>
      </c>
      <c r="CN68" s="4">
        <f t="shared" si="78"/>
        <v>0</v>
      </c>
      <c r="CO68" s="4">
        <f t="shared" si="78"/>
        <v>0</v>
      </c>
      <c r="CP68" s="4">
        <f t="shared" si="78"/>
        <v>0</v>
      </c>
      <c r="CQ68" s="4">
        <f t="shared" si="78"/>
        <v>0</v>
      </c>
      <c r="CR68" s="4">
        <f t="shared" si="78"/>
        <v>0</v>
      </c>
      <c r="CS68" s="4">
        <f t="shared" si="78"/>
        <v>0</v>
      </c>
      <c r="CT68" s="4">
        <f t="shared" si="78"/>
        <v>0</v>
      </c>
      <c r="CU68" s="4">
        <f t="shared" si="78"/>
        <v>0</v>
      </c>
      <c r="CV68" s="4">
        <f t="shared" si="78"/>
        <v>0</v>
      </c>
      <c r="CW68" s="4">
        <f t="shared" si="78"/>
        <v>0</v>
      </c>
      <c r="CX68" s="4">
        <f t="shared" si="78"/>
        <v>0</v>
      </c>
      <c r="CY68" s="4">
        <f t="shared" si="78"/>
        <v>0</v>
      </c>
      <c r="CZ68" s="4">
        <f t="shared" si="78"/>
        <v>0</v>
      </c>
      <c r="DA68" s="4">
        <f t="shared" si="78"/>
        <v>0</v>
      </c>
      <c r="DB68" s="4">
        <f t="shared" si="78"/>
        <v>0</v>
      </c>
      <c r="DC68" s="4">
        <f t="shared" si="78"/>
        <v>0</v>
      </c>
      <c r="DD68" s="4">
        <f t="shared" si="78"/>
        <v>0</v>
      </c>
      <c r="DE68" s="4">
        <f t="shared" si="78"/>
        <v>0</v>
      </c>
      <c r="DF68" s="4">
        <f t="shared" si="78"/>
        <v>0</v>
      </c>
      <c r="DG68" s="4">
        <f t="shared" si="78"/>
        <v>0</v>
      </c>
      <c r="DH68" s="4">
        <f t="shared" si="78"/>
        <v>0</v>
      </c>
      <c r="DI68" s="4">
        <f t="shared" si="78"/>
        <v>0</v>
      </c>
      <c r="DJ68" s="4">
        <f t="shared" si="78"/>
        <v>0</v>
      </c>
      <c r="DK68" s="4">
        <f t="shared" si="78"/>
        <v>0</v>
      </c>
      <c r="DL68" s="4">
        <f t="shared" si="78"/>
        <v>0</v>
      </c>
      <c r="DM68" s="4">
        <f t="shared" si="78"/>
        <v>0</v>
      </c>
      <c r="DN68" s="4">
        <f t="shared" si="78"/>
        <v>0</v>
      </c>
      <c r="DO68" s="4">
        <f t="shared" si="78"/>
        <v>0</v>
      </c>
      <c r="DP68" s="4">
        <f t="shared" si="78"/>
        <v>0</v>
      </c>
      <c r="DQ68" s="4">
        <f t="shared" si="78"/>
        <v>0</v>
      </c>
      <c r="DR68" s="4">
        <f t="shared" si="78"/>
        <v>0</v>
      </c>
      <c r="DS68" s="4">
        <f t="shared" si="78"/>
        <v>0</v>
      </c>
      <c r="DT68" s="4">
        <f t="shared" si="78"/>
        <v>0</v>
      </c>
      <c r="DU68" s="4">
        <f t="shared" si="78"/>
        <v>0</v>
      </c>
      <c r="DV68" s="4">
        <f t="shared" si="78"/>
        <v>0</v>
      </c>
      <c r="DW68" s="4">
        <f t="shared" si="78"/>
        <v>0</v>
      </c>
      <c r="DX68" s="4">
        <f t="shared" si="78"/>
        <v>0</v>
      </c>
      <c r="DY68" s="4">
        <f t="shared" si="78"/>
        <v>0</v>
      </c>
      <c r="DZ68" s="4">
        <f t="shared" si="78"/>
        <v>0</v>
      </c>
      <c r="EA68" s="4">
        <f aca="true" t="shared" si="79" ref="EA68:GL68">EA26+($B$10-$B$9)*EA65+($D$10-$D$9)*EA66</f>
        <v>0</v>
      </c>
      <c r="EB68" s="4">
        <f t="shared" si="79"/>
        <v>0</v>
      </c>
      <c r="EC68" s="4">
        <f t="shared" si="79"/>
        <v>0</v>
      </c>
      <c r="ED68" s="4">
        <f t="shared" si="79"/>
        <v>0</v>
      </c>
      <c r="EE68" s="4">
        <f t="shared" si="79"/>
        <v>0</v>
      </c>
      <c r="EF68" s="4">
        <f t="shared" si="79"/>
        <v>0</v>
      </c>
      <c r="EG68" s="4">
        <f t="shared" si="79"/>
        <v>0</v>
      </c>
      <c r="EH68" s="4">
        <f t="shared" si="79"/>
        <v>0</v>
      </c>
      <c r="EI68" s="4">
        <f t="shared" si="79"/>
        <v>0</v>
      </c>
      <c r="EJ68" s="4">
        <f t="shared" si="79"/>
        <v>0</v>
      </c>
      <c r="EK68" s="4">
        <f t="shared" si="79"/>
        <v>0</v>
      </c>
      <c r="EL68" s="4">
        <f t="shared" si="79"/>
        <v>0</v>
      </c>
      <c r="EM68" s="4">
        <f t="shared" si="79"/>
        <v>0</v>
      </c>
      <c r="EN68" s="4">
        <f t="shared" si="79"/>
        <v>0</v>
      </c>
      <c r="EO68" s="4">
        <f t="shared" si="79"/>
        <v>0</v>
      </c>
      <c r="EP68" s="4">
        <f t="shared" si="79"/>
        <v>0</v>
      </c>
      <c r="EQ68" s="4">
        <f t="shared" si="79"/>
        <v>0</v>
      </c>
      <c r="ER68" s="4">
        <f t="shared" si="79"/>
        <v>0</v>
      </c>
      <c r="ES68" s="4">
        <f t="shared" si="79"/>
        <v>0</v>
      </c>
      <c r="ET68" s="4">
        <f t="shared" si="79"/>
        <v>0</v>
      </c>
      <c r="EU68" s="4">
        <f t="shared" si="79"/>
        <v>0</v>
      </c>
      <c r="EV68" s="4">
        <f t="shared" si="79"/>
        <v>0</v>
      </c>
      <c r="EW68" s="4">
        <f t="shared" si="79"/>
        <v>0</v>
      </c>
      <c r="EX68" s="4">
        <f t="shared" si="79"/>
        <v>0</v>
      </c>
      <c r="EY68" s="4">
        <f t="shared" si="79"/>
        <v>0</v>
      </c>
      <c r="EZ68" s="4">
        <f t="shared" si="79"/>
        <v>0</v>
      </c>
      <c r="FA68" s="4">
        <f t="shared" si="79"/>
        <v>0</v>
      </c>
      <c r="FB68" s="4">
        <f t="shared" si="79"/>
        <v>0</v>
      </c>
      <c r="FC68" s="4">
        <f t="shared" si="79"/>
        <v>0</v>
      </c>
      <c r="FD68" s="4">
        <f t="shared" si="79"/>
        <v>0</v>
      </c>
      <c r="FE68" s="4">
        <f t="shared" si="79"/>
        <v>0</v>
      </c>
      <c r="FF68" s="4">
        <f t="shared" si="79"/>
        <v>0</v>
      </c>
      <c r="FG68" s="4">
        <f t="shared" si="79"/>
        <v>0</v>
      </c>
      <c r="FH68" s="4">
        <f t="shared" si="79"/>
        <v>0</v>
      </c>
      <c r="FI68" s="4">
        <f t="shared" si="79"/>
        <v>0</v>
      </c>
      <c r="FJ68" s="4">
        <f t="shared" si="79"/>
        <v>0</v>
      </c>
      <c r="FK68" s="4">
        <f t="shared" si="79"/>
        <v>0</v>
      </c>
      <c r="FL68" s="4">
        <f t="shared" si="79"/>
        <v>0</v>
      </c>
      <c r="FM68" s="4">
        <f t="shared" si="79"/>
        <v>0</v>
      </c>
      <c r="FN68" s="4">
        <f t="shared" si="79"/>
        <v>0</v>
      </c>
      <c r="FO68" s="4">
        <f t="shared" si="79"/>
        <v>0</v>
      </c>
      <c r="FP68" s="4">
        <f t="shared" si="79"/>
        <v>0</v>
      </c>
      <c r="FQ68" s="4">
        <f t="shared" si="79"/>
        <v>0</v>
      </c>
      <c r="FR68" s="4">
        <f t="shared" si="79"/>
        <v>0</v>
      </c>
      <c r="FS68" s="4">
        <f t="shared" si="79"/>
        <v>0</v>
      </c>
      <c r="FT68" s="4">
        <f t="shared" si="79"/>
        <v>0</v>
      </c>
      <c r="FU68" s="4">
        <f t="shared" si="79"/>
        <v>0</v>
      </c>
      <c r="FV68" s="4">
        <f t="shared" si="79"/>
        <v>0</v>
      </c>
      <c r="FW68" s="4">
        <f t="shared" si="79"/>
        <v>0</v>
      </c>
      <c r="FX68" s="4">
        <f t="shared" si="79"/>
        <v>0</v>
      </c>
      <c r="FY68" s="4">
        <f t="shared" si="79"/>
        <v>0</v>
      </c>
      <c r="FZ68" s="4">
        <f t="shared" si="79"/>
        <v>0</v>
      </c>
      <c r="GA68" s="4">
        <f t="shared" si="79"/>
        <v>0</v>
      </c>
      <c r="GB68" s="4">
        <f t="shared" si="79"/>
        <v>0</v>
      </c>
      <c r="GC68" s="4">
        <f t="shared" si="79"/>
        <v>0</v>
      </c>
      <c r="GD68" s="4">
        <f t="shared" si="79"/>
        <v>0</v>
      </c>
      <c r="GE68" s="4">
        <f t="shared" si="79"/>
        <v>0</v>
      </c>
      <c r="GF68" s="4">
        <f t="shared" si="79"/>
        <v>0</v>
      </c>
      <c r="GG68" s="4">
        <f t="shared" si="79"/>
        <v>0</v>
      </c>
      <c r="GH68" s="4">
        <f t="shared" si="79"/>
        <v>0</v>
      </c>
      <c r="GI68" s="4">
        <f t="shared" si="79"/>
        <v>0</v>
      </c>
      <c r="GJ68" s="4">
        <f t="shared" si="79"/>
        <v>0</v>
      </c>
      <c r="GK68" s="4">
        <f t="shared" si="79"/>
        <v>0</v>
      </c>
      <c r="GL68" s="4">
        <f t="shared" si="79"/>
        <v>0</v>
      </c>
      <c r="GM68" s="4">
        <f aca="true" t="shared" si="80" ref="GM68:IV68">GM26+($B$10-$B$9)*GM65+($D$10-$D$9)*GM66</f>
        <v>0</v>
      </c>
      <c r="GN68" s="4">
        <f t="shared" si="80"/>
        <v>0</v>
      </c>
      <c r="GO68" s="4">
        <f t="shared" si="80"/>
        <v>0</v>
      </c>
      <c r="GP68" s="4">
        <f t="shared" si="80"/>
        <v>0</v>
      </c>
      <c r="GQ68" s="4">
        <f t="shared" si="80"/>
        <v>0</v>
      </c>
      <c r="GR68" s="4">
        <f t="shared" si="80"/>
        <v>0</v>
      </c>
      <c r="GS68" s="4">
        <f t="shared" si="80"/>
        <v>0</v>
      </c>
      <c r="GT68" s="4">
        <f t="shared" si="80"/>
        <v>0</v>
      </c>
      <c r="GU68" s="4">
        <f t="shared" si="80"/>
        <v>0</v>
      </c>
      <c r="GV68" s="4">
        <f t="shared" si="80"/>
        <v>0</v>
      </c>
      <c r="GW68" s="4">
        <f t="shared" si="80"/>
        <v>0</v>
      </c>
      <c r="GX68" s="4">
        <f t="shared" si="80"/>
        <v>0</v>
      </c>
      <c r="GY68" s="4">
        <f t="shared" si="80"/>
        <v>0</v>
      </c>
      <c r="GZ68" s="4">
        <f t="shared" si="80"/>
        <v>0</v>
      </c>
      <c r="HA68" s="4">
        <f t="shared" si="80"/>
        <v>0</v>
      </c>
      <c r="HB68" s="4">
        <f t="shared" si="80"/>
        <v>0</v>
      </c>
      <c r="HC68" s="4">
        <f t="shared" si="80"/>
        <v>0</v>
      </c>
      <c r="HD68" s="4">
        <f t="shared" si="80"/>
        <v>0</v>
      </c>
      <c r="HE68" s="4">
        <f t="shared" si="80"/>
        <v>0</v>
      </c>
      <c r="HF68" s="4">
        <f t="shared" si="80"/>
        <v>0</v>
      </c>
      <c r="HG68" s="4">
        <f t="shared" si="80"/>
        <v>0</v>
      </c>
      <c r="HH68" s="4">
        <f t="shared" si="80"/>
        <v>0</v>
      </c>
      <c r="HI68" s="4">
        <f t="shared" si="80"/>
        <v>0</v>
      </c>
      <c r="HJ68" s="4">
        <f t="shared" si="80"/>
        <v>0</v>
      </c>
      <c r="HK68" s="4">
        <f t="shared" si="80"/>
        <v>0</v>
      </c>
      <c r="HL68" s="4">
        <f t="shared" si="80"/>
        <v>0</v>
      </c>
      <c r="HM68" s="4">
        <f t="shared" si="80"/>
        <v>0</v>
      </c>
      <c r="HN68" s="4">
        <f t="shared" si="80"/>
        <v>0</v>
      </c>
      <c r="HO68" s="4">
        <f t="shared" si="80"/>
        <v>0</v>
      </c>
      <c r="HP68" s="4">
        <f t="shared" si="80"/>
        <v>0</v>
      </c>
      <c r="HQ68" s="4">
        <f t="shared" si="80"/>
        <v>0</v>
      </c>
      <c r="HR68" s="4">
        <f t="shared" si="80"/>
        <v>0</v>
      </c>
      <c r="HS68" s="4">
        <f t="shared" si="80"/>
        <v>0</v>
      </c>
      <c r="HT68" s="4">
        <f t="shared" si="80"/>
        <v>0</v>
      </c>
      <c r="HU68" s="4">
        <f t="shared" si="80"/>
        <v>0</v>
      </c>
      <c r="HV68" s="4">
        <f t="shared" si="80"/>
        <v>0</v>
      </c>
      <c r="HW68" s="4">
        <f t="shared" si="80"/>
        <v>0</v>
      </c>
      <c r="HX68" s="4">
        <f t="shared" si="80"/>
        <v>0</v>
      </c>
      <c r="HY68" s="4">
        <f t="shared" si="80"/>
        <v>0</v>
      </c>
      <c r="HZ68" s="4">
        <f t="shared" si="80"/>
        <v>0</v>
      </c>
      <c r="IA68" s="4">
        <f t="shared" si="80"/>
        <v>0</v>
      </c>
      <c r="IB68" s="4">
        <f t="shared" si="80"/>
        <v>0</v>
      </c>
      <c r="IC68" s="4">
        <f t="shared" si="80"/>
        <v>0</v>
      </c>
      <c r="ID68" s="4">
        <f t="shared" si="80"/>
        <v>0</v>
      </c>
      <c r="IE68" s="4">
        <f t="shared" si="80"/>
        <v>0</v>
      </c>
      <c r="IF68" s="4">
        <f t="shared" si="80"/>
        <v>0</v>
      </c>
      <c r="IG68" s="4">
        <f t="shared" si="80"/>
        <v>0</v>
      </c>
      <c r="IH68" s="4">
        <f t="shared" si="80"/>
        <v>0</v>
      </c>
      <c r="II68" s="4">
        <f t="shared" si="80"/>
        <v>0</v>
      </c>
      <c r="IJ68" s="4">
        <f t="shared" si="80"/>
        <v>0</v>
      </c>
      <c r="IK68" s="4">
        <f t="shared" si="80"/>
        <v>0</v>
      </c>
      <c r="IL68" s="4">
        <f t="shared" si="80"/>
        <v>0</v>
      </c>
      <c r="IM68" s="4">
        <f t="shared" si="80"/>
        <v>0</v>
      </c>
      <c r="IN68" s="4">
        <f t="shared" si="80"/>
        <v>0</v>
      </c>
      <c r="IO68" s="4">
        <f t="shared" si="80"/>
        <v>0</v>
      </c>
      <c r="IP68" s="4">
        <f t="shared" si="80"/>
        <v>0</v>
      </c>
      <c r="IQ68" s="4">
        <f t="shared" si="80"/>
        <v>0</v>
      </c>
      <c r="IR68" s="4">
        <f t="shared" si="80"/>
        <v>0</v>
      </c>
      <c r="IS68" s="4">
        <f t="shared" si="80"/>
        <v>0</v>
      </c>
      <c r="IT68" s="4">
        <f t="shared" si="80"/>
        <v>0</v>
      </c>
      <c r="IU68" s="4">
        <f t="shared" si="80"/>
        <v>0</v>
      </c>
      <c r="IV68" s="4">
        <f t="shared" si="80"/>
        <v>0</v>
      </c>
    </row>
    <row r="69" spans="1:256" s="11" customFormat="1" ht="13.5" thickBot="1">
      <c r="A69" s="112" t="s">
        <v>103</v>
      </c>
      <c r="B69" s="1">
        <f>B27-(B68-B26)*B57</f>
        <v>-8.09411506352544</v>
      </c>
      <c r="C69" s="1">
        <f aca="true" t="shared" si="81" ref="C69:I69">C27-(C68-C26)*C57</f>
        <v>-8.185675155553229</v>
      </c>
      <c r="D69" s="1">
        <f t="shared" si="81"/>
        <v>-8.27704936977181</v>
      </c>
      <c r="E69" s="1">
        <f t="shared" si="81"/>
        <v>-8.368471548852934</v>
      </c>
      <c r="F69" s="1">
        <f t="shared" si="81"/>
        <v>-8.460218654747592</v>
      </c>
      <c r="G69" s="1">
        <f t="shared" si="81"/>
        <v>-8.5526209942102</v>
      </c>
      <c r="H69" s="1">
        <f t="shared" si="81"/>
        <v>-8.646075440345335</v>
      </c>
      <c r="I69" s="1">
        <f t="shared" si="81"/>
        <v>-8.741062761303844</v>
      </c>
      <c r="J69" s="1">
        <f aca="true" t="shared" si="82" ref="J69:BU69">J27-(J68-J26)*J57</f>
        <v>-8.838170666254866</v>
      </c>
      <c r="K69" s="1">
        <f t="shared" si="82"/>
        <v>-8.938124947978451</v>
      </c>
      <c r="L69" s="1">
        <f t="shared" si="82"/>
        <v>-9.041832315188824</v>
      </c>
      <c r="M69" s="1">
        <f t="shared" si="82"/>
        <v>-9.150440473613767</v>
      </c>
      <c r="N69" s="1">
        <f t="shared" si="82"/>
        <v>-9.265424294091886</v>
      </c>
      <c r="O69" s="1">
        <f t="shared" si="82"/>
        <v>-9.388712561548719</v>
      </c>
      <c r="P69" s="1">
        <f t="shared" si="82"/>
        <v>-9.522879932750604</v>
      </c>
      <c r="Q69" s="1">
        <f t="shared" si="82"/>
        <v>-9.671447710412574</v>
      </c>
      <c r="R69" s="1">
        <f t="shared" si="82"/>
        <v>-9.839374477369724</v>
      </c>
      <c r="S69" s="1">
        <f t="shared" si="82"/>
        <v>-10.033896167260536</v>
      </c>
      <c r="T69" s="1">
        <f t="shared" si="82"/>
        <v>-10.266052665428594</v>
      </c>
      <c r="U69" s="1">
        <f t="shared" si="82"/>
        <v>-10.55367827204065</v>
      </c>
      <c r="V69" s="1">
        <f t="shared" si="82"/>
        <v>-10.927862838128615</v>
      </c>
      <c r="W69" s="1">
        <f t="shared" si="82"/>
        <v>-11.44891635602707</v>
      </c>
      <c r="X69" s="1">
        <f t="shared" si="82"/>
        <v>-12.254434091090335</v>
      </c>
      <c r="Y69" s="1">
        <f t="shared" si="82"/>
        <v>-13.760721532773635</v>
      </c>
      <c r="Z69" s="1">
        <f t="shared" si="82"/>
        <v>-18.4687829093728</v>
      </c>
      <c r="AA69" s="1" t="e">
        <f t="shared" si="82"/>
        <v>#DIV/0!</v>
      </c>
      <c r="AB69" s="1" t="e">
        <f t="shared" si="82"/>
        <v>#DIV/0!</v>
      </c>
      <c r="AC69" s="1" t="e">
        <f t="shared" si="82"/>
        <v>#DIV/0!</v>
      </c>
      <c r="AD69" s="1" t="e">
        <f t="shared" si="82"/>
        <v>#DIV/0!</v>
      </c>
      <c r="AE69" s="1" t="e">
        <f t="shared" si="82"/>
        <v>#DIV/0!</v>
      </c>
      <c r="AF69" s="1" t="e">
        <f t="shared" si="82"/>
        <v>#DIV/0!</v>
      </c>
      <c r="AG69" s="1" t="e">
        <f t="shared" si="82"/>
        <v>#DIV/0!</v>
      </c>
      <c r="AH69" s="1" t="e">
        <f t="shared" si="82"/>
        <v>#DIV/0!</v>
      </c>
      <c r="AI69" s="1" t="e">
        <f t="shared" si="82"/>
        <v>#DIV/0!</v>
      </c>
      <c r="AJ69" s="1" t="e">
        <f t="shared" si="82"/>
        <v>#DIV/0!</v>
      </c>
      <c r="AK69" s="1" t="e">
        <f t="shared" si="82"/>
        <v>#DIV/0!</v>
      </c>
      <c r="AL69" s="1" t="e">
        <f t="shared" si="82"/>
        <v>#DIV/0!</v>
      </c>
      <c r="AM69" s="1" t="e">
        <f t="shared" si="82"/>
        <v>#DIV/0!</v>
      </c>
      <c r="AN69" s="1" t="e">
        <f t="shared" si="82"/>
        <v>#DIV/0!</v>
      </c>
      <c r="AO69" s="1" t="e">
        <f t="shared" si="82"/>
        <v>#DIV/0!</v>
      </c>
      <c r="AP69" s="1" t="e">
        <f t="shared" si="82"/>
        <v>#DIV/0!</v>
      </c>
      <c r="AQ69" s="1" t="e">
        <f t="shared" si="82"/>
        <v>#DIV/0!</v>
      </c>
      <c r="AR69" s="1" t="e">
        <f t="shared" si="82"/>
        <v>#DIV/0!</v>
      </c>
      <c r="AS69" s="1" t="e">
        <f t="shared" si="82"/>
        <v>#DIV/0!</v>
      </c>
      <c r="AT69" s="1" t="e">
        <f t="shared" si="82"/>
        <v>#DIV/0!</v>
      </c>
      <c r="AU69" s="1" t="e">
        <f t="shared" si="82"/>
        <v>#DIV/0!</v>
      </c>
      <c r="AV69" s="1" t="e">
        <f t="shared" si="82"/>
        <v>#DIV/0!</v>
      </c>
      <c r="AW69" s="1" t="e">
        <f t="shared" si="82"/>
        <v>#DIV/0!</v>
      </c>
      <c r="AX69" s="1" t="e">
        <f t="shared" si="82"/>
        <v>#DIV/0!</v>
      </c>
      <c r="AY69" s="1" t="e">
        <f t="shared" si="82"/>
        <v>#DIV/0!</v>
      </c>
      <c r="AZ69" s="1" t="e">
        <f t="shared" si="82"/>
        <v>#DIV/0!</v>
      </c>
      <c r="BA69" s="1" t="e">
        <f t="shared" si="82"/>
        <v>#DIV/0!</v>
      </c>
      <c r="BB69" s="1" t="e">
        <f t="shared" si="82"/>
        <v>#DIV/0!</v>
      </c>
      <c r="BC69" s="1" t="e">
        <f t="shared" si="82"/>
        <v>#DIV/0!</v>
      </c>
      <c r="BD69" s="1" t="e">
        <f t="shared" si="82"/>
        <v>#DIV/0!</v>
      </c>
      <c r="BE69" s="1" t="e">
        <f t="shared" si="82"/>
        <v>#DIV/0!</v>
      </c>
      <c r="BF69" s="1" t="e">
        <f t="shared" si="82"/>
        <v>#DIV/0!</v>
      </c>
      <c r="BG69" s="1" t="e">
        <f t="shared" si="82"/>
        <v>#DIV/0!</v>
      </c>
      <c r="BH69" s="1" t="e">
        <f t="shared" si="82"/>
        <v>#DIV/0!</v>
      </c>
      <c r="BI69" s="1" t="e">
        <f t="shared" si="82"/>
        <v>#DIV/0!</v>
      </c>
      <c r="BJ69" s="1" t="e">
        <f t="shared" si="82"/>
        <v>#DIV/0!</v>
      </c>
      <c r="BK69" s="1" t="e">
        <f t="shared" si="82"/>
        <v>#DIV/0!</v>
      </c>
      <c r="BL69" s="1" t="e">
        <f t="shared" si="82"/>
        <v>#DIV/0!</v>
      </c>
      <c r="BM69" s="1" t="e">
        <f t="shared" si="82"/>
        <v>#DIV/0!</v>
      </c>
      <c r="BN69" s="1" t="e">
        <f t="shared" si="82"/>
        <v>#DIV/0!</v>
      </c>
      <c r="BO69" s="1" t="e">
        <f t="shared" si="82"/>
        <v>#DIV/0!</v>
      </c>
      <c r="BP69" s="1" t="e">
        <f t="shared" si="82"/>
        <v>#DIV/0!</v>
      </c>
      <c r="BQ69" s="1" t="e">
        <f t="shared" si="82"/>
        <v>#DIV/0!</v>
      </c>
      <c r="BR69" s="1" t="e">
        <f t="shared" si="82"/>
        <v>#DIV/0!</v>
      </c>
      <c r="BS69" s="1" t="e">
        <f t="shared" si="82"/>
        <v>#DIV/0!</v>
      </c>
      <c r="BT69" s="1" t="e">
        <f t="shared" si="82"/>
        <v>#DIV/0!</v>
      </c>
      <c r="BU69" s="1" t="e">
        <f t="shared" si="82"/>
        <v>#DIV/0!</v>
      </c>
      <c r="BV69" s="1" t="e">
        <f aca="true" t="shared" si="83" ref="BV69:EG69">BV27-(BV68-BV26)*BV57</f>
        <v>#DIV/0!</v>
      </c>
      <c r="BW69" s="1" t="e">
        <f t="shared" si="83"/>
        <v>#DIV/0!</v>
      </c>
      <c r="BX69" s="1" t="e">
        <f t="shared" si="83"/>
        <v>#DIV/0!</v>
      </c>
      <c r="BY69" s="1" t="e">
        <f t="shared" si="83"/>
        <v>#DIV/0!</v>
      </c>
      <c r="BZ69" s="1" t="e">
        <f t="shared" si="83"/>
        <v>#DIV/0!</v>
      </c>
      <c r="CA69" s="1" t="e">
        <f t="shared" si="83"/>
        <v>#DIV/0!</v>
      </c>
      <c r="CB69" s="1" t="e">
        <f t="shared" si="83"/>
        <v>#DIV/0!</v>
      </c>
      <c r="CC69" s="1" t="e">
        <f t="shared" si="83"/>
        <v>#DIV/0!</v>
      </c>
      <c r="CD69" s="1" t="e">
        <f t="shared" si="83"/>
        <v>#DIV/0!</v>
      </c>
      <c r="CE69" s="1" t="e">
        <f t="shared" si="83"/>
        <v>#DIV/0!</v>
      </c>
      <c r="CF69" s="1" t="e">
        <f t="shared" si="83"/>
        <v>#DIV/0!</v>
      </c>
      <c r="CG69" s="1" t="e">
        <f t="shared" si="83"/>
        <v>#DIV/0!</v>
      </c>
      <c r="CH69" s="1" t="e">
        <f t="shared" si="83"/>
        <v>#DIV/0!</v>
      </c>
      <c r="CI69" s="1" t="e">
        <f t="shared" si="83"/>
        <v>#DIV/0!</v>
      </c>
      <c r="CJ69" s="1" t="e">
        <f t="shared" si="83"/>
        <v>#DIV/0!</v>
      </c>
      <c r="CK69" s="1" t="e">
        <f t="shared" si="83"/>
        <v>#DIV/0!</v>
      </c>
      <c r="CL69" s="1" t="e">
        <f t="shared" si="83"/>
        <v>#DIV/0!</v>
      </c>
      <c r="CM69" s="1" t="e">
        <f t="shared" si="83"/>
        <v>#DIV/0!</v>
      </c>
      <c r="CN69" s="1" t="e">
        <f t="shared" si="83"/>
        <v>#DIV/0!</v>
      </c>
      <c r="CO69" s="1" t="e">
        <f t="shared" si="83"/>
        <v>#DIV/0!</v>
      </c>
      <c r="CP69" s="1" t="e">
        <f t="shared" si="83"/>
        <v>#DIV/0!</v>
      </c>
      <c r="CQ69" s="1" t="e">
        <f t="shared" si="83"/>
        <v>#DIV/0!</v>
      </c>
      <c r="CR69" s="1" t="e">
        <f t="shared" si="83"/>
        <v>#DIV/0!</v>
      </c>
      <c r="CS69" s="1" t="e">
        <f t="shared" si="83"/>
        <v>#DIV/0!</v>
      </c>
      <c r="CT69" s="1" t="e">
        <f t="shared" si="83"/>
        <v>#DIV/0!</v>
      </c>
      <c r="CU69" s="1" t="e">
        <f t="shared" si="83"/>
        <v>#DIV/0!</v>
      </c>
      <c r="CV69" s="1" t="e">
        <f t="shared" si="83"/>
        <v>#DIV/0!</v>
      </c>
      <c r="CW69" s="1" t="e">
        <f t="shared" si="83"/>
        <v>#DIV/0!</v>
      </c>
      <c r="CX69" s="1" t="e">
        <f t="shared" si="83"/>
        <v>#DIV/0!</v>
      </c>
      <c r="CY69" s="1" t="e">
        <f t="shared" si="83"/>
        <v>#DIV/0!</v>
      </c>
      <c r="CZ69" s="1" t="e">
        <f t="shared" si="83"/>
        <v>#DIV/0!</v>
      </c>
      <c r="DA69" s="1" t="e">
        <f t="shared" si="83"/>
        <v>#DIV/0!</v>
      </c>
      <c r="DB69" s="1" t="e">
        <f t="shared" si="83"/>
        <v>#DIV/0!</v>
      </c>
      <c r="DC69" s="1" t="e">
        <f t="shared" si="83"/>
        <v>#DIV/0!</v>
      </c>
      <c r="DD69" s="1" t="e">
        <f t="shared" si="83"/>
        <v>#DIV/0!</v>
      </c>
      <c r="DE69" s="1" t="e">
        <f t="shared" si="83"/>
        <v>#DIV/0!</v>
      </c>
      <c r="DF69" s="1" t="e">
        <f t="shared" si="83"/>
        <v>#DIV/0!</v>
      </c>
      <c r="DG69" s="1" t="e">
        <f t="shared" si="83"/>
        <v>#DIV/0!</v>
      </c>
      <c r="DH69" s="1" t="e">
        <f t="shared" si="83"/>
        <v>#DIV/0!</v>
      </c>
      <c r="DI69" s="1" t="e">
        <f t="shared" si="83"/>
        <v>#DIV/0!</v>
      </c>
      <c r="DJ69" s="1" t="e">
        <f t="shared" si="83"/>
        <v>#DIV/0!</v>
      </c>
      <c r="DK69" s="1" t="e">
        <f t="shared" si="83"/>
        <v>#DIV/0!</v>
      </c>
      <c r="DL69" s="1" t="e">
        <f t="shared" si="83"/>
        <v>#DIV/0!</v>
      </c>
      <c r="DM69" s="1" t="e">
        <f t="shared" si="83"/>
        <v>#DIV/0!</v>
      </c>
      <c r="DN69" s="1" t="e">
        <f t="shared" si="83"/>
        <v>#DIV/0!</v>
      </c>
      <c r="DO69" s="1" t="e">
        <f t="shared" si="83"/>
        <v>#DIV/0!</v>
      </c>
      <c r="DP69" s="1" t="e">
        <f t="shared" si="83"/>
        <v>#DIV/0!</v>
      </c>
      <c r="DQ69" s="1" t="e">
        <f t="shared" si="83"/>
        <v>#DIV/0!</v>
      </c>
      <c r="DR69" s="1" t="e">
        <f t="shared" si="83"/>
        <v>#DIV/0!</v>
      </c>
      <c r="DS69" s="1" t="e">
        <f t="shared" si="83"/>
        <v>#DIV/0!</v>
      </c>
      <c r="DT69" s="1" t="e">
        <f t="shared" si="83"/>
        <v>#DIV/0!</v>
      </c>
      <c r="DU69" s="1" t="e">
        <f t="shared" si="83"/>
        <v>#DIV/0!</v>
      </c>
      <c r="DV69" s="1" t="e">
        <f t="shared" si="83"/>
        <v>#DIV/0!</v>
      </c>
      <c r="DW69" s="1" t="e">
        <f t="shared" si="83"/>
        <v>#DIV/0!</v>
      </c>
      <c r="DX69" s="1" t="e">
        <f t="shared" si="83"/>
        <v>#DIV/0!</v>
      </c>
      <c r="DY69" s="1" t="e">
        <f t="shared" si="83"/>
        <v>#DIV/0!</v>
      </c>
      <c r="DZ69" s="1" t="e">
        <f t="shared" si="83"/>
        <v>#DIV/0!</v>
      </c>
      <c r="EA69" s="1" t="e">
        <f t="shared" si="83"/>
        <v>#DIV/0!</v>
      </c>
      <c r="EB69" s="1" t="e">
        <f t="shared" si="83"/>
        <v>#DIV/0!</v>
      </c>
      <c r="EC69" s="1" t="e">
        <f t="shared" si="83"/>
        <v>#DIV/0!</v>
      </c>
      <c r="ED69" s="1" t="e">
        <f t="shared" si="83"/>
        <v>#DIV/0!</v>
      </c>
      <c r="EE69" s="1" t="e">
        <f t="shared" si="83"/>
        <v>#DIV/0!</v>
      </c>
      <c r="EF69" s="1" t="e">
        <f t="shared" si="83"/>
        <v>#DIV/0!</v>
      </c>
      <c r="EG69" s="1" t="e">
        <f t="shared" si="83"/>
        <v>#DIV/0!</v>
      </c>
      <c r="EH69" s="1" t="e">
        <f aca="true" t="shared" si="84" ref="EH69:GS69">EH27-(EH68-EH26)*EH57</f>
        <v>#DIV/0!</v>
      </c>
      <c r="EI69" s="1" t="e">
        <f t="shared" si="84"/>
        <v>#DIV/0!</v>
      </c>
      <c r="EJ69" s="1" t="e">
        <f t="shared" si="84"/>
        <v>#DIV/0!</v>
      </c>
      <c r="EK69" s="1" t="e">
        <f t="shared" si="84"/>
        <v>#DIV/0!</v>
      </c>
      <c r="EL69" s="1" t="e">
        <f t="shared" si="84"/>
        <v>#DIV/0!</v>
      </c>
      <c r="EM69" s="1" t="e">
        <f t="shared" si="84"/>
        <v>#DIV/0!</v>
      </c>
      <c r="EN69" s="1" t="e">
        <f t="shared" si="84"/>
        <v>#DIV/0!</v>
      </c>
      <c r="EO69" s="1" t="e">
        <f t="shared" si="84"/>
        <v>#DIV/0!</v>
      </c>
      <c r="EP69" s="1" t="e">
        <f t="shared" si="84"/>
        <v>#DIV/0!</v>
      </c>
      <c r="EQ69" s="1" t="e">
        <f t="shared" si="84"/>
        <v>#DIV/0!</v>
      </c>
      <c r="ER69" s="1" t="e">
        <f t="shared" si="84"/>
        <v>#DIV/0!</v>
      </c>
      <c r="ES69" s="1" t="e">
        <f t="shared" si="84"/>
        <v>#DIV/0!</v>
      </c>
      <c r="ET69" s="1" t="e">
        <f t="shared" si="84"/>
        <v>#DIV/0!</v>
      </c>
      <c r="EU69" s="1" t="e">
        <f t="shared" si="84"/>
        <v>#DIV/0!</v>
      </c>
      <c r="EV69" s="1" t="e">
        <f t="shared" si="84"/>
        <v>#DIV/0!</v>
      </c>
      <c r="EW69" s="1" t="e">
        <f t="shared" si="84"/>
        <v>#DIV/0!</v>
      </c>
      <c r="EX69" s="1" t="e">
        <f t="shared" si="84"/>
        <v>#DIV/0!</v>
      </c>
      <c r="EY69" s="1" t="e">
        <f t="shared" si="84"/>
        <v>#DIV/0!</v>
      </c>
      <c r="EZ69" s="1" t="e">
        <f t="shared" si="84"/>
        <v>#DIV/0!</v>
      </c>
      <c r="FA69" s="1" t="e">
        <f t="shared" si="84"/>
        <v>#DIV/0!</v>
      </c>
      <c r="FB69" s="1" t="e">
        <f t="shared" si="84"/>
        <v>#DIV/0!</v>
      </c>
      <c r="FC69" s="1" t="e">
        <f t="shared" si="84"/>
        <v>#DIV/0!</v>
      </c>
      <c r="FD69" s="1" t="e">
        <f t="shared" si="84"/>
        <v>#DIV/0!</v>
      </c>
      <c r="FE69" s="1" t="e">
        <f t="shared" si="84"/>
        <v>#DIV/0!</v>
      </c>
      <c r="FF69" s="1" t="e">
        <f t="shared" si="84"/>
        <v>#DIV/0!</v>
      </c>
      <c r="FG69" s="1" t="e">
        <f t="shared" si="84"/>
        <v>#DIV/0!</v>
      </c>
      <c r="FH69" s="1" t="e">
        <f t="shared" si="84"/>
        <v>#DIV/0!</v>
      </c>
      <c r="FI69" s="1" t="e">
        <f t="shared" si="84"/>
        <v>#DIV/0!</v>
      </c>
      <c r="FJ69" s="1" t="e">
        <f t="shared" si="84"/>
        <v>#DIV/0!</v>
      </c>
      <c r="FK69" s="1" t="e">
        <f t="shared" si="84"/>
        <v>#DIV/0!</v>
      </c>
      <c r="FL69" s="1" t="e">
        <f t="shared" si="84"/>
        <v>#DIV/0!</v>
      </c>
      <c r="FM69" s="1" t="e">
        <f t="shared" si="84"/>
        <v>#DIV/0!</v>
      </c>
      <c r="FN69" s="1" t="e">
        <f t="shared" si="84"/>
        <v>#DIV/0!</v>
      </c>
      <c r="FO69" s="1" t="e">
        <f t="shared" si="84"/>
        <v>#DIV/0!</v>
      </c>
      <c r="FP69" s="1" t="e">
        <f t="shared" si="84"/>
        <v>#DIV/0!</v>
      </c>
      <c r="FQ69" s="1" t="e">
        <f t="shared" si="84"/>
        <v>#DIV/0!</v>
      </c>
      <c r="FR69" s="1" t="e">
        <f t="shared" si="84"/>
        <v>#DIV/0!</v>
      </c>
      <c r="FS69" s="1" t="e">
        <f t="shared" si="84"/>
        <v>#DIV/0!</v>
      </c>
      <c r="FT69" s="1" t="e">
        <f t="shared" si="84"/>
        <v>#DIV/0!</v>
      </c>
      <c r="FU69" s="1" t="e">
        <f t="shared" si="84"/>
        <v>#DIV/0!</v>
      </c>
      <c r="FV69" s="1" t="e">
        <f t="shared" si="84"/>
        <v>#DIV/0!</v>
      </c>
      <c r="FW69" s="1" t="e">
        <f t="shared" si="84"/>
        <v>#DIV/0!</v>
      </c>
      <c r="FX69" s="1" t="e">
        <f t="shared" si="84"/>
        <v>#DIV/0!</v>
      </c>
      <c r="FY69" s="1" t="e">
        <f t="shared" si="84"/>
        <v>#DIV/0!</v>
      </c>
      <c r="FZ69" s="1" t="e">
        <f t="shared" si="84"/>
        <v>#DIV/0!</v>
      </c>
      <c r="GA69" s="1" t="e">
        <f t="shared" si="84"/>
        <v>#DIV/0!</v>
      </c>
      <c r="GB69" s="1" t="e">
        <f t="shared" si="84"/>
        <v>#DIV/0!</v>
      </c>
      <c r="GC69" s="1" t="e">
        <f t="shared" si="84"/>
        <v>#DIV/0!</v>
      </c>
      <c r="GD69" s="1" t="e">
        <f t="shared" si="84"/>
        <v>#DIV/0!</v>
      </c>
      <c r="GE69" s="1" t="e">
        <f t="shared" si="84"/>
        <v>#DIV/0!</v>
      </c>
      <c r="GF69" s="1" t="e">
        <f t="shared" si="84"/>
        <v>#DIV/0!</v>
      </c>
      <c r="GG69" s="1" t="e">
        <f t="shared" si="84"/>
        <v>#DIV/0!</v>
      </c>
      <c r="GH69" s="1" t="e">
        <f t="shared" si="84"/>
        <v>#DIV/0!</v>
      </c>
      <c r="GI69" s="1" t="e">
        <f t="shared" si="84"/>
        <v>#DIV/0!</v>
      </c>
      <c r="GJ69" s="1" t="e">
        <f t="shared" si="84"/>
        <v>#DIV/0!</v>
      </c>
      <c r="GK69" s="1" t="e">
        <f t="shared" si="84"/>
        <v>#DIV/0!</v>
      </c>
      <c r="GL69" s="1" t="e">
        <f t="shared" si="84"/>
        <v>#DIV/0!</v>
      </c>
      <c r="GM69" s="1" t="e">
        <f t="shared" si="84"/>
        <v>#DIV/0!</v>
      </c>
      <c r="GN69" s="1" t="e">
        <f t="shared" si="84"/>
        <v>#DIV/0!</v>
      </c>
      <c r="GO69" s="1" t="e">
        <f t="shared" si="84"/>
        <v>#DIV/0!</v>
      </c>
      <c r="GP69" s="1" t="e">
        <f t="shared" si="84"/>
        <v>#DIV/0!</v>
      </c>
      <c r="GQ69" s="1" t="e">
        <f t="shared" si="84"/>
        <v>#DIV/0!</v>
      </c>
      <c r="GR69" s="1" t="e">
        <f t="shared" si="84"/>
        <v>#DIV/0!</v>
      </c>
      <c r="GS69" s="1" t="e">
        <f t="shared" si="84"/>
        <v>#DIV/0!</v>
      </c>
      <c r="GT69" s="1" t="e">
        <f>EQ27-(EQ68-EQ26)*EQ57</f>
        <v>#DIV/0!</v>
      </c>
      <c r="GU69" s="1" t="e">
        <f>ES27-(ES68-ES26)*ES57</f>
        <v>#DIV/0!</v>
      </c>
      <c r="GV69" s="1" t="e">
        <f>EU27-(EU68-EU26)*EU57</f>
        <v>#DIV/0!</v>
      </c>
      <c r="GW69" s="1" t="e">
        <f>EW27-(EW68-EW26)*EW57</f>
        <v>#DIV/0!</v>
      </c>
      <c r="GX69" s="1" t="e">
        <f>EY27-(EY68-EY26)*EY57</f>
        <v>#DIV/0!</v>
      </c>
      <c r="GY69" s="1" t="e">
        <f>FA27-(FA68-FA26)*FA57</f>
        <v>#DIV/0!</v>
      </c>
      <c r="GZ69" s="1" t="e">
        <f>FC27-(FC68-FC26)*FC57</f>
        <v>#DIV/0!</v>
      </c>
      <c r="HA69" s="1" t="e">
        <f>FE27-(FE68-FE26)*FE57</f>
        <v>#DIV/0!</v>
      </c>
      <c r="HB69" s="1" t="e">
        <f>FG27-(FG68-FG26)*FG57</f>
        <v>#DIV/0!</v>
      </c>
      <c r="HC69" s="1" t="e">
        <f>FI27-(FI68-FI26)*FI57</f>
        <v>#DIV/0!</v>
      </c>
      <c r="HD69" s="1" t="e">
        <f>FK27-(FK68-FK26)*FK57</f>
        <v>#DIV/0!</v>
      </c>
      <c r="HE69" s="1" t="e">
        <f>FM27-(FM68-FM26)*FM57</f>
        <v>#DIV/0!</v>
      </c>
      <c r="HF69" s="1" t="e">
        <f>FO27-(FO68-FO26)*FO57</f>
        <v>#DIV/0!</v>
      </c>
      <c r="HG69" s="1" t="e">
        <f>FQ27-(FQ68-FQ26)*FQ57</f>
        <v>#DIV/0!</v>
      </c>
      <c r="HH69" s="1" t="e">
        <f>FS27-(FS68-FS26)*FS57</f>
        <v>#DIV/0!</v>
      </c>
      <c r="HI69" s="1" t="e">
        <f>FU27-(FU68-FU26)*FU57</f>
        <v>#DIV/0!</v>
      </c>
      <c r="HJ69" s="1" t="e">
        <f>FW27-(FW68-FW26)*FW57</f>
        <v>#DIV/0!</v>
      </c>
      <c r="HK69" s="1" t="e">
        <f>FY27-(FY68-FY26)*FY57</f>
        <v>#DIV/0!</v>
      </c>
      <c r="HL69" s="1" t="e">
        <f>GA27-(GA68-GA26)*GA57</f>
        <v>#DIV/0!</v>
      </c>
      <c r="HM69" s="1" t="e">
        <f>GC27-(GC68-GC26)*GC57</f>
        <v>#DIV/0!</v>
      </c>
      <c r="HN69" s="1" t="e">
        <f>GE27-(GE68-GE26)*GE57</f>
        <v>#DIV/0!</v>
      </c>
      <c r="HO69" s="1" t="e">
        <f>GG27-(GG68-GG26)*GG57</f>
        <v>#DIV/0!</v>
      </c>
      <c r="HP69" s="1" t="e">
        <f>GI27-(GI68-GI26)*GI57</f>
        <v>#DIV/0!</v>
      </c>
      <c r="HQ69" s="1" t="e">
        <f>GK27-(GK68-GK26)*GK57</f>
        <v>#DIV/0!</v>
      </c>
      <c r="HR69" s="1" t="e">
        <f>GM27-(GM68-GM26)*GM57</f>
        <v>#DIV/0!</v>
      </c>
      <c r="HS69" s="1" t="e">
        <f>GO27-(GO68-GO26)*GO57</f>
        <v>#DIV/0!</v>
      </c>
      <c r="HT69" s="1" t="e">
        <f>GQ27-(GQ68-GQ26)*GQ57</f>
        <v>#DIV/0!</v>
      </c>
      <c r="HU69" s="1" t="e">
        <f>GS27-(GS68-GS26)*GS57</f>
        <v>#DIV/0!</v>
      </c>
      <c r="HV69" s="1" t="e">
        <f>GU27-(GU68-GU26)*GU57</f>
        <v>#DIV/0!</v>
      </c>
      <c r="HW69" s="1" t="e">
        <f>GW27-(GW68-GW26)*GW57</f>
        <v>#DIV/0!</v>
      </c>
      <c r="HX69" s="1" t="e">
        <f>GY27-(GY68-GY26)*GY57</f>
        <v>#DIV/0!</v>
      </c>
      <c r="HY69" s="1" t="e">
        <f>HA27-(HA68-HA26)*HA57</f>
        <v>#DIV/0!</v>
      </c>
      <c r="HZ69" s="1" t="e">
        <f>HC27-(HC68-HC26)*HC57</f>
        <v>#DIV/0!</v>
      </c>
      <c r="IA69" s="1" t="e">
        <f>HE27-(HE68-HE26)*HE57</f>
        <v>#DIV/0!</v>
      </c>
      <c r="IB69" s="1" t="e">
        <f>HG27-(HG68-HG26)*HG57</f>
        <v>#DIV/0!</v>
      </c>
      <c r="IC69" s="1" t="e">
        <f>HI27-(HI68-HI26)*HI57</f>
        <v>#DIV/0!</v>
      </c>
      <c r="ID69" s="1" t="e">
        <f>HK27-(HK68-HK26)*HK57</f>
        <v>#DIV/0!</v>
      </c>
      <c r="IE69" s="1" t="e">
        <f>HM27-(HM68-HM26)*HM57</f>
        <v>#DIV/0!</v>
      </c>
      <c r="IF69" s="1" t="e">
        <f>HO27-(HO68-HO26)*HO57</f>
        <v>#DIV/0!</v>
      </c>
      <c r="IG69" s="1" t="e">
        <f>HQ27-(HQ68-HQ26)*HQ57</f>
        <v>#DIV/0!</v>
      </c>
      <c r="IH69" s="1" t="e">
        <f>HS27-(HS68-HS26)*HS57</f>
        <v>#DIV/0!</v>
      </c>
      <c r="II69" s="1" t="e">
        <f>HU27-(HU68-HU26)*HU57</f>
        <v>#DIV/0!</v>
      </c>
      <c r="IJ69" s="1" t="e">
        <f>HW27-(HW68-HW26)*HW57</f>
        <v>#DIV/0!</v>
      </c>
      <c r="IK69" s="1" t="e">
        <f>HY27-(HY68-HY26)*HY57</f>
        <v>#DIV/0!</v>
      </c>
      <c r="IL69" s="1" t="e">
        <f>IA27-(IA68-IA26)*IA57</f>
        <v>#DIV/0!</v>
      </c>
      <c r="IM69" s="1" t="e">
        <f>IC27-(IC68-IC26)*IC57</f>
        <v>#DIV/0!</v>
      </c>
      <c r="IN69" s="1" t="e">
        <f>IE27-(IE68-IE26)*IE57</f>
        <v>#DIV/0!</v>
      </c>
      <c r="IO69" s="1" t="e">
        <f>IG27-(IG68-IG26)*IG57</f>
        <v>#DIV/0!</v>
      </c>
      <c r="IP69" s="1" t="e">
        <f>II27-(II68-II26)*II57</f>
        <v>#DIV/0!</v>
      </c>
      <c r="IQ69" s="1" t="e">
        <f>IK27-(IK68-IK26)*IK57</f>
        <v>#DIV/0!</v>
      </c>
      <c r="IR69" s="1" t="e">
        <f>IM27-(IM68-IM26)*IM57</f>
        <v>#DIV/0!</v>
      </c>
      <c r="IS69" s="1" t="e">
        <f>IO27-(IO68-IO26)*IO57</f>
        <v>#DIV/0!</v>
      </c>
      <c r="IT69" s="1" t="e">
        <f>IQ27-(IQ68-IQ26)*IQ57</f>
        <v>#DIV/0!</v>
      </c>
      <c r="IU69" s="1" t="e">
        <f>IS27-(IS68-IS26)*IS57</f>
        <v>#DIV/0!</v>
      </c>
      <c r="IV69" s="1" t="e">
        <f>IU27-(IU68-IU26)*IU57</f>
        <v>#DIV/0!</v>
      </c>
    </row>
    <row r="70" spans="1:256" s="11" customFormat="1" ht="13.5" thickBot="1">
      <c r="A70" s="112" t="s">
        <v>106</v>
      </c>
      <c r="B70" s="1">
        <f>B28+(B67-B25)*B57</f>
        <v>2.992614990281806</v>
      </c>
      <c r="C70" s="1">
        <f aca="true" t="shared" si="85" ref="C70:I70">C28+(C67-C25)*C57</f>
        <v>2.8866890746840985</v>
      </c>
      <c r="D70" s="1">
        <f t="shared" si="85"/>
        <v>2.7782583330161206</v>
      </c>
      <c r="E70" s="1">
        <f t="shared" si="85"/>
        <v>2.667348191619643</v>
      </c>
      <c r="F70" s="1">
        <f t="shared" si="85"/>
        <v>2.5539734753729992</v>
      </c>
      <c r="G70" s="1">
        <f t="shared" si="85"/>
        <v>2.438136899680102</v>
      </c>
      <c r="H70" s="1">
        <f t="shared" si="85"/>
        <v>2.31982707110775</v>
      </c>
      <c r="I70" s="1">
        <f t="shared" si="85"/>
        <v>2.1990158375946915</v>
      </c>
      <c r="J70" s="1">
        <f aca="true" t="shared" si="86" ref="J70:BU70">J28+(J67-J25)*J57</f>
        <v>2.0756547601495465</v>
      </c>
      <c r="K70" s="1">
        <f t="shared" si="86"/>
        <v>1.9496703735151617</v>
      </c>
      <c r="L70" s="1">
        <f t="shared" si="86"/>
        <v>1.8209577413857134</v>
      </c>
      <c r="M70" s="1">
        <f t="shared" si="86"/>
        <v>1.6893715541284677</v>
      </c>
      <c r="N70" s="1">
        <f t="shared" si="86"/>
        <v>1.5547135947505337</v>
      </c>
      <c r="O70" s="1">
        <f t="shared" si="86"/>
        <v>1.416714683608088</v>
      </c>
      <c r="P70" s="1">
        <f t="shared" si="86"/>
        <v>1.2750079539304764</v>
      </c>
      <c r="Q70" s="1">
        <f t="shared" si="86"/>
        <v>1.1290879969870242</v>
      </c>
      <c r="R70" s="1">
        <f t="shared" si="86"/>
        <v>0.9782459396164807</v>
      </c>
      <c r="S70" s="1">
        <f t="shared" si="86"/>
        <v>0.8214613102882722</v>
      </c>
      <c r="T70" s="1">
        <f t="shared" si="86"/>
        <v>0.6572111583797036</v>
      </c>
      <c r="U70" s="1">
        <f t="shared" si="86"/>
        <v>0.4831073762708884</v>
      </c>
      <c r="V70" s="1">
        <f t="shared" si="86"/>
        <v>0.2951378973585914</v>
      </c>
      <c r="W70" s="1">
        <f t="shared" si="86"/>
        <v>0.08585461250148141</v>
      </c>
      <c r="X70" s="1">
        <f t="shared" si="86"/>
        <v>-0.1608862975426819</v>
      </c>
      <c r="Y70" s="1">
        <f t="shared" si="86"/>
        <v>-0.49108940015722213</v>
      </c>
      <c r="Z70" s="1">
        <f t="shared" si="86"/>
        <v>-1.1610078208710823</v>
      </c>
      <c r="AA70" s="1" t="e">
        <f t="shared" si="86"/>
        <v>#DIV/0!</v>
      </c>
      <c r="AB70" s="1" t="e">
        <f t="shared" si="86"/>
        <v>#DIV/0!</v>
      </c>
      <c r="AC70" s="1" t="e">
        <f t="shared" si="86"/>
        <v>#DIV/0!</v>
      </c>
      <c r="AD70" s="1" t="e">
        <f t="shared" si="86"/>
        <v>#DIV/0!</v>
      </c>
      <c r="AE70" s="1" t="e">
        <f t="shared" si="86"/>
        <v>#DIV/0!</v>
      </c>
      <c r="AF70" s="1" t="e">
        <f t="shared" si="86"/>
        <v>#DIV/0!</v>
      </c>
      <c r="AG70" s="1" t="e">
        <f t="shared" si="86"/>
        <v>#DIV/0!</v>
      </c>
      <c r="AH70" s="1" t="e">
        <f t="shared" si="86"/>
        <v>#DIV/0!</v>
      </c>
      <c r="AI70" s="1" t="e">
        <f t="shared" si="86"/>
        <v>#DIV/0!</v>
      </c>
      <c r="AJ70" s="1" t="e">
        <f t="shared" si="86"/>
        <v>#DIV/0!</v>
      </c>
      <c r="AK70" s="1" t="e">
        <f t="shared" si="86"/>
        <v>#DIV/0!</v>
      </c>
      <c r="AL70" s="1" t="e">
        <f t="shared" si="86"/>
        <v>#DIV/0!</v>
      </c>
      <c r="AM70" s="1" t="e">
        <f t="shared" si="86"/>
        <v>#DIV/0!</v>
      </c>
      <c r="AN70" s="1" t="e">
        <f t="shared" si="86"/>
        <v>#DIV/0!</v>
      </c>
      <c r="AO70" s="1" t="e">
        <f t="shared" si="86"/>
        <v>#DIV/0!</v>
      </c>
      <c r="AP70" s="1" t="e">
        <f t="shared" si="86"/>
        <v>#DIV/0!</v>
      </c>
      <c r="AQ70" s="1" t="e">
        <f t="shared" si="86"/>
        <v>#DIV/0!</v>
      </c>
      <c r="AR70" s="1" t="e">
        <f t="shared" si="86"/>
        <v>#DIV/0!</v>
      </c>
      <c r="AS70" s="1" t="e">
        <f t="shared" si="86"/>
        <v>#DIV/0!</v>
      </c>
      <c r="AT70" s="1" t="e">
        <f t="shared" si="86"/>
        <v>#DIV/0!</v>
      </c>
      <c r="AU70" s="1" t="e">
        <f t="shared" si="86"/>
        <v>#DIV/0!</v>
      </c>
      <c r="AV70" s="1" t="e">
        <f t="shared" si="86"/>
        <v>#DIV/0!</v>
      </c>
      <c r="AW70" s="1" t="e">
        <f t="shared" si="86"/>
        <v>#DIV/0!</v>
      </c>
      <c r="AX70" s="1" t="e">
        <f t="shared" si="86"/>
        <v>#DIV/0!</v>
      </c>
      <c r="AY70" s="1" t="e">
        <f t="shared" si="86"/>
        <v>#DIV/0!</v>
      </c>
      <c r="AZ70" s="1" t="e">
        <f t="shared" si="86"/>
        <v>#DIV/0!</v>
      </c>
      <c r="BA70" s="1" t="e">
        <f t="shared" si="86"/>
        <v>#DIV/0!</v>
      </c>
      <c r="BB70" s="1" t="e">
        <f t="shared" si="86"/>
        <v>#DIV/0!</v>
      </c>
      <c r="BC70" s="1" t="e">
        <f t="shared" si="86"/>
        <v>#DIV/0!</v>
      </c>
      <c r="BD70" s="1" t="e">
        <f t="shared" si="86"/>
        <v>#DIV/0!</v>
      </c>
      <c r="BE70" s="1" t="e">
        <f t="shared" si="86"/>
        <v>#DIV/0!</v>
      </c>
      <c r="BF70" s="1" t="e">
        <f t="shared" si="86"/>
        <v>#DIV/0!</v>
      </c>
      <c r="BG70" s="1" t="e">
        <f t="shared" si="86"/>
        <v>#DIV/0!</v>
      </c>
      <c r="BH70" s="1" t="e">
        <f t="shared" si="86"/>
        <v>#DIV/0!</v>
      </c>
      <c r="BI70" s="1" t="e">
        <f t="shared" si="86"/>
        <v>#DIV/0!</v>
      </c>
      <c r="BJ70" s="1" t="e">
        <f t="shared" si="86"/>
        <v>#DIV/0!</v>
      </c>
      <c r="BK70" s="1" t="e">
        <f t="shared" si="86"/>
        <v>#DIV/0!</v>
      </c>
      <c r="BL70" s="1" t="e">
        <f t="shared" si="86"/>
        <v>#DIV/0!</v>
      </c>
      <c r="BM70" s="1" t="e">
        <f t="shared" si="86"/>
        <v>#DIV/0!</v>
      </c>
      <c r="BN70" s="1" t="e">
        <f t="shared" si="86"/>
        <v>#DIV/0!</v>
      </c>
      <c r="BO70" s="1" t="e">
        <f t="shared" si="86"/>
        <v>#DIV/0!</v>
      </c>
      <c r="BP70" s="1" t="e">
        <f t="shared" si="86"/>
        <v>#DIV/0!</v>
      </c>
      <c r="BQ70" s="1" t="e">
        <f t="shared" si="86"/>
        <v>#DIV/0!</v>
      </c>
      <c r="BR70" s="1" t="e">
        <f t="shared" si="86"/>
        <v>#DIV/0!</v>
      </c>
      <c r="BS70" s="1" t="e">
        <f t="shared" si="86"/>
        <v>#DIV/0!</v>
      </c>
      <c r="BT70" s="1" t="e">
        <f t="shared" si="86"/>
        <v>#DIV/0!</v>
      </c>
      <c r="BU70" s="1" t="e">
        <f t="shared" si="86"/>
        <v>#DIV/0!</v>
      </c>
      <c r="BV70" s="1" t="e">
        <f aca="true" t="shared" si="87" ref="BV70:EG70">BV28+(BV67-BV25)*BV57</f>
        <v>#DIV/0!</v>
      </c>
      <c r="BW70" s="1" t="e">
        <f t="shared" si="87"/>
        <v>#DIV/0!</v>
      </c>
      <c r="BX70" s="1" t="e">
        <f t="shared" si="87"/>
        <v>#DIV/0!</v>
      </c>
      <c r="BY70" s="1" t="e">
        <f t="shared" si="87"/>
        <v>#DIV/0!</v>
      </c>
      <c r="BZ70" s="1" t="e">
        <f t="shared" si="87"/>
        <v>#DIV/0!</v>
      </c>
      <c r="CA70" s="1" t="e">
        <f t="shared" si="87"/>
        <v>#DIV/0!</v>
      </c>
      <c r="CB70" s="1" t="e">
        <f t="shared" si="87"/>
        <v>#DIV/0!</v>
      </c>
      <c r="CC70" s="1" t="e">
        <f t="shared" si="87"/>
        <v>#DIV/0!</v>
      </c>
      <c r="CD70" s="1" t="e">
        <f t="shared" si="87"/>
        <v>#DIV/0!</v>
      </c>
      <c r="CE70" s="1" t="e">
        <f t="shared" si="87"/>
        <v>#DIV/0!</v>
      </c>
      <c r="CF70" s="1" t="e">
        <f t="shared" si="87"/>
        <v>#DIV/0!</v>
      </c>
      <c r="CG70" s="1" t="e">
        <f t="shared" si="87"/>
        <v>#DIV/0!</v>
      </c>
      <c r="CH70" s="1" t="e">
        <f t="shared" si="87"/>
        <v>#DIV/0!</v>
      </c>
      <c r="CI70" s="1" t="e">
        <f t="shared" si="87"/>
        <v>#DIV/0!</v>
      </c>
      <c r="CJ70" s="1" t="e">
        <f t="shared" si="87"/>
        <v>#DIV/0!</v>
      </c>
      <c r="CK70" s="1" t="e">
        <f t="shared" si="87"/>
        <v>#DIV/0!</v>
      </c>
      <c r="CL70" s="1" t="e">
        <f t="shared" si="87"/>
        <v>#DIV/0!</v>
      </c>
      <c r="CM70" s="1" t="e">
        <f t="shared" si="87"/>
        <v>#DIV/0!</v>
      </c>
      <c r="CN70" s="1" t="e">
        <f t="shared" si="87"/>
        <v>#DIV/0!</v>
      </c>
      <c r="CO70" s="1" t="e">
        <f t="shared" si="87"/>
        <v>#DIV/0!</v>
      </c>
      <c r="CP70" s="1" t="e">
        <f t="shared" si="87"/>
        <v>#DIV/0!</v>
      </c>
      <c r="CQ70" s="1" t="e">
        <f t="shared" si="87"/>
        <v>#DIV/0!</v>
      </c>
      <c r="CR70" s="1" t="e">
        <f t="shared" si="87"/>
        <v>#DIV/0!</v>
      </c>
      <c r="CS70" s="1" t="e">
        <f t="shared" si="87"/>
        <v>#DIV/0!</v>
      </c>
      <c r="CT70" s="1" t="e">
        <f t="shared" si="87"/>
        <v>#DIV/0!</v>
      </c>
      <c r="CU70" s="1" t="e">
        <f t="shared" si="87"/>
        <v>#DIV/0!</v>
      </c>
      <c r="CV70" s="1" t="e">
        <f t="shared" si="87"/>
        <v>#DIV/0!</v>
      </c>
      <c r="CW70" s="1" t="e">
        <f t="shared" si="87"/>
        <v>#DIV/0!</v>
      </c>
      <c r="CX70" s="1" t="e">
        <f t="shared" si="87"/>
        <v>#DIV/0!</v>
      </c>
      <c r="CY70" s="1" t="e">
        <f t="shared" si="87"/>
        <v>#DIV/0!</v>
      </c>
      <c r="CZ70" s="1" t="e">
        <f t="shared" si="87"/>
        <v>#DIV/0!</v>
      </c>
      <c r="DA70" s="1" t="e">
        <f t="shared" si="87"/>
        <v>#DIV/0!</v>
      </c>
      <c r="DB70" s="1" t="e">
        <f t="shared" si="87"/>
        <v>#DIV/0!</v>
      </c>
      <c r="DC70" s="1" t="e">
        <f t="shared" si="87"/>
        <v>#DIV/0!</v>
      </c>
      <c r="DD70" s="1" t="e">
        <f t="shared" si="87"/>
        <v>#DIV/0!</v>
      </c>
      <c r="DE70" s="1" t="e">
        <f t="shared" si="87"/>
        <v>#DIV/0!</v>
      </c>
      <c r="DF70" s="1" t="e">
        <f t="shared" si="87"/>
        <v>#DIV/0!</v>
      </c>
      <c r="DG70" s="1" t="e">
        <f t="shared" si="87"/>
        <v>#DIV/0!</v>
      </c>
      <c r="DH70" s="1" t="e">
        <f t="shared" si="87"/>
        <v>#DIV/0!</v>
      </c>
      <c r="DI70" s="1" t="e">
        <f t="shared" si="87"/>
        <v>#DIV/0!</v>
      </c>
      <c r="DJ70" s="1" t="e">
        <f t="shared" si="87"/>
        <v>#DIV/0!</v>
      </c>
      <c r="DK70" s="1" t="e">
        <f t="shared" si="87"/>
        <v>#DIV/0!</v>
      </c>
      <c r="DL70" s="1" t="e">
        <f t="shared" si="87"/>
        <v>#DIV/0!</v>
      </c>
      <c r="DM70" s="1" t="e">
        <f t="shared" si="87"/>
        <v>#DIV/0!</v>
      </c>
      <c r="DN70" s="1" t="e">
        <f t="shared" si="87"/>
        <v>#DIV/0!</v>
      </c>
      <c r="DO70" s="1" t="e">
        <f t="shared" si="87"/>
        <v>#DIV/0!</v>
      </c>
      <c r="DP70" s="1" t="e">
        <f t="shared" si="87"/>
        <v>#DIV/0!</v>
      </c>
      <c r="DQ70" s="1" t="e">
        <f t="shared" si="87"/>
        <v>#DIV/0!</v>
      </c>
      <c r="DR70" s="1" t="e">
        <f t="shared" si="87"/>
        <v>#DIV/0!</v>
      </c>
      <c r="DS70" s="1" t="e">
        <f t="shared" si="87"/>
        <v>#DIV/0!</v>
      </c>
      <c r="DT70" s="1" t="e">
        <f t="shared" si="87"/>
        <v>#DIV/0!</v>
      </c>
      <c r="DU70" s="1" t="e">
        <f t="shared" si="87"/>
        <v>#DIV/0!</v>
      </c>
      <c r="DV70" s="1" t="e">
        <f t="shared" si="87"/>
        <v>#DIV/0!</v>
      </c>
      <c r="DW70" s="1" t="e">
        <f t="shared" si="87"/>
        <v>#DIV/0!</v>
      </c>
      <c r="DX70" s="1" t="e">
        <f t="shared" si="87"/>
        <v>#DIV/0!</v>
      </c>
      <c r="DY70" s="1" t="e">
        <f t="shared" si="87"/>
        <v>#DIV/0!</v>
      </c>
      <c r="DZ70" s="1" t="e">
        <f t="shared" si="87"/>
        <v>#DIV/0!</v>
      </c>
      <c r="EA70" s="1" t="e">
        <f t="shared" si="87"/>
        <v>#DIV/0!</v>
      </c>
      <c r="EB70" s="1" t="e">
        <f t="shared" si="87"/>
        <v>#DIV/0!</v>
      </c>
      <c r="EC70" s="1" t="e">
        <f t="shared" si="87"/>
        <v>#DIV/0!</v>
      </c>
      <c r="ED70" s="1" t="e">
        <f t="shared" si="87"/>
        <v>#DIV/0!</v>
      </c>
      <c r="EE70" s="1" t="e">
        <f t="shared" si="87"/>
        <v>#DIV/0!</v>
      </c>
      <c r="EF70" s="1" t="e">
        <f t="shared" si="87"/>
        <v>#DIV/0!</v>
      </c>
      <c r="EG70" s="1" t="e">
        <f t="shared" si="87"/>
        <v>#DIV/0!</v>
      </c>
      <c r="EH70" s="1" t="e">
        <f aca="true" t="shared" si="88" ref="EH70:GS70">EH28+(EH67-EH25)*EH57</f>
        <v>#DIV/0!</v>
      </c>
      <c r="EI70" s="1" t="e">
        <f t="shared" si="88"/>
        <v>#DIV/0!</v>
      </c>
      <c r="EJ70" s="1" t="e">
        <f t="shared" si="88"/>
        <v>#DIV/0!</v>
      </c>
      <c r="EK70" s="1" t="e">
        <f t="shared" si="88"/>
        <v>#DIV/0!</v>
      </c>
      <c r="EL70" s="1" t="e">
        <f t="shared" si="88"/>
        <v>#DIV/0!</v>
      </c>
      <c r="EM70" s="1" t="e">
        <f t="shared" si="88"/>
        <v>#DIV/0!</v>
      </c>
      <c r="EN70" s="1" t="e">
        <f t="shared" si="88"/>
        <v>#DIV/0!</v>
      </c>
      <c r="EO70" s="1" t="e">
        <f t="shared" si="88"/>
        <v>#DIV/0!</v>
      </c>
      <c r="EP70" s="1" t="e">
        <f t="shared" si="88"/>
        <v>#DIV/0!</v>
      </c>
      <c r="EQ70" s="1" t="e">
        <f t="shared" si="88"/>
        <v>#DIV/0!</v>
      </c>
      <c r="ER70" s="1" t="e">
        <f t="shared" si="88"/>
        <v>#DIV/0!</v>
      </c>
      <c r="ES70" s="1" t="e">
        <f t="shared" si="88"/>
        <v>#DIV/0!</v>
      </c>
      <c r="ET70" s="1" t="e">
        <f t="shared" si="88"/>
        <v>#DIV/0!</v>
      </c>
      <c r="EU70" s="1" t="e">
        <f t="shared" si="88"/>
        <v>#DIV/0!</v>
      </c>
      <c r="EV70" s="1" t="e">
        <f t="shared" si="88"/>
        <v>#DIV/0!</v>
      </c>
      <c r="EW70" s="1" t="e">
        <f t="shared" si="88"/>
        <v>#DIV/0!</v>
      </c>
      <c r="EX70" s="1" t="e">
        <f t="shared" si="88"/>
        <v>#DIV/0!</v>
      </c>
      <c r="EY70" s="1" t="e">
        <f t="shared" si="88"/>
        <v>#DIV/0!</v>
      </c>
      <c r="EZ70" s="1" t="e">
        <f t="shared" si="88"/>
        <v>#DIV/0!</v>
      </c>
      <c r="FA70" s="1" t="e">
        <f t="shared" si="88"/>
        <v>#DIV/0!</v>
      </c>
      <c r="FB70" s="1" t="e">
        <f t="shared" si="88"/>
        <v>#DIV/0!</v>
      </c>
      <c r="FC70" s="1" t="e">
        <f t="shared" si="88"/>
        <v>#DIV/0!</v>
      </c>
      <c r="FD70" s="1" t="e">
        <f t="shared" si="88"/>
        <v>#DIV/0!</v>
      </c>
      <c r="FE70" s="1" t="e">
        <f t="shared" si="88"/>
        <v>#DIV/0!</v>
      </c>
      <c r="FF70" s="1" t="e">
        <f t="shared" si="88"/>
        <v>#DIV/0!</v>
      </c>
      <c r="FG70" s="1" t="e">
        <f t="shared" si="88"/>
        <v>#DIV/0!</v>
      </c>
      <c r="FH70" s="1" t="e">
        <f t="shared" si="88"/>
        <v>#DIV/0!</v>
      </c>
      <c r="FI70" s="1" t="e">
        <f t="shared" si="88"/>
        <v>#DIV/0!</v>
      </c>
      <c r="FJ70" s="1" t="e">
        <f t="shared" si="88"/>
        <v>#DIV/0!</v>
      </c>
      <c r="FK70" s="1" t="e">
        <f t="shared" si="88"/>
        <v>#DIV/0!</v>
      </c>
      <c r="FL70" s="1" t="e">
        <f t="shared" si="88"/>
        <v>#DIV/0!</v>
      </c>
      <c r="FM70" s="1" t="e">
        <f t="shared" si="88"/>
        <v>#DIV/0!</v>
      </c>
      <c r="FN70" s="1" t="e">
        <f t="shared" si="88"/>
        <v>#DIV/0!</v>
      </c>
      <c r="FO70" s="1" t="e">
        <f t="shared" si="88"/>
        <v>#DIV/0!</v>
      </c>
      <c r="FP70" s="1" t="e">
        <f t="shared" si="88"/>
        <v>#DIV/0!</v>
      </c>
      <c r="FQ70" s="1" t="e">
        <f t="shared" si="88"/>
        <v>#DIV/0!</v>
      </c>
      <c r="FR70" s="1" t="e">
        <f t="shared" si="88"/>
        <v>#DIV/0!</v>
      </c>
      <c r="FS70" s="1" t="e">
        <f t="shared" si="88"/>
        <v>#DIV/0!</v>
      </c>
      <c r="FT70" s="1" t="e">
        <f t="shared" si="88"/>
        <v>#DIV/0!</v>
      </c>
      <c r="FU70" s="1" t="e">
        <f t="shared" si="88"/>
        <v>#DIV/0!</v>
      </c>
      <c r="FV70" s="1" t="e">
        <f t="shared" si="88"/>
        <v>#DIV/0!</v>
      </c>
      <c r="FW70" s="1" t="e">
        <f t="shared" si="88"/>
        <v>#DIV/0!</v>
      </c>
      <c r="FX70" s="1" t="e">
        <f t="shared" si="88"/>
        <v>#DIV/0!</v>
      </c>
      <c r="FY70" s="1" t="e">
        <f t="shared" si="88"/>
        <v>#DIV/0!</v>
      </c>
      <c r="FZ70" s="1" t="e">
        <f t="shared" si="88"/>
        <v>#DIV/0!</v>
      </c>
      <c r="GA70" s="1" t="e">
        <f t="shared" si="88"/>
        <v>#DIV/0!</v>
      </c>
      <c r="GB70" s="1" t="e">
        <f t="shared" si="88"/>
        <v>#DIV/0!</v>
      </c>
      <c r="GC70" s="1" t="e">
        <f t="shared" si="88"/>
        <v>#DIV/0!</v>
      </c>
      <c r="GD70" s="1" t="e">
        <f t="shared" si="88"/>
        <v>#DIV/0!</v>
      </c>
      <c r="GE70" s="1" t="e">
        <f t="shared" si="88"/>
        <v>#DIV/0!</v>
      </c>
      <c r="GF70" s="1" t="e">
        <f t="shared" si="88"/>
        <v>#DIV/0!</v>
      </c>
      <c r="GG70" s="1" t="e">
        <f t="shared" si="88"/>
        <v>#DIV/0!</v>
      </c>
      <c r="GH70" s="1" t="e">
        <f t="shared" si="88"/>
        <v>#DIV/0!</v>
      </c>
      <c r="GI70" s="1" t="e">
        <f t="shared" si="88"/>
        <v>#DIV/0!</v>
      </c>
      <c r="GJ70" s="1" t="e">
        <f t="shared" si="88"/>
        <v>#DIV/0!</v>
      </c>
      <c r="GK70" s="1" t="e">
        <f t="shared" si="88"/>
        <v>#DIV/0!</v>
      </c>
      <c r="GL70" s="1" t="e">
        <f t="shared" si="88"/>
        <v>#DIV/0!</v>
      </c>
      <c r="GM70" s="1" t="e">
        <f t="shared" si="88"/>
        <v>#DIV/0!</v>
      </c>
      <c r="GN70" s="1" t="e">
        <f t="shared" si="88"/>
        <v>#DIV/0!</v>
      </c>
      <c r="GO70" s="1" t="e">
        <f t="shared" si="88"/>
        <v>#DIV/0!</v>
      </c>
      <c r="GP70" s="1" t="e">
        <f t="shared" si="88"/>
        <v>#DIV/0!</v>
      </c>
      <c r="GQ70" s="1" t="e">
        <f t="shared" si="88"/>
        <v>#DIV/0!</v>
      </c>
      <c r="GR70" s="1" t="e">
        <f t="shared" si="88"/>
        <v>#DIV/0!</v>
      </c>
      <c r="GS70" s="1" t="e">
        <f t="shared" si="88"/>
        <v>#DIV/0!</v>
      </c>
      <c r="GT70" s="1" t="e">
        <f aca="true" t="shared" si="89" ref="GT70:IV70">GT28+(GT67-GT25)*GT57</f>
        <v>#DIV/0!</v>
      </c>
      <c r="GU70" s="1" t="e">
        <f t="shared" si="89"/>
        <v>#DIV/0!</v>
      </c>
      <c r="GV70" s="1" t="e">
        <f t="shared" si="89"/>
        <v>#DIV/0!</v>
      </c>
      <c r="GW70" s="1" t="e">
        <f t="shared" si="89"/>
        <v>#DIV/0!</v>
      </c>
      <c r="GX70" s="1" t="e">
        <f t="shared" si="89"/>
        <v>#DIV/0!</v>
      </c>
      <c r="GY70" s="1" t="e">
        <f t="shared" si="89"/>
        <v>#DIV/0!</v>
      </c>
      <c r="GZ70" s="1" t="e">
        <f t="shared" si="89"/>
        <v>#DIV/0!</v>
      </c>
      <c r="HA70" s="1" t="e">
        <f t="shared" si="89"/>
        <v>#DIV/0!</v>
      </c>
      <c r="HB70" s="1" t="e">
        <f t="shared" si="89"/>
        <v>#DIV/0!</v>
      </c>
      <c r="HC70" s="1" t="e">
        <f t="shared" si="89"/>
        <v>#DIV/0!</v>
      </c>
      <c r="HD70" s="1" t="e">
        <f t="shared" si="89"/>
        <v>#DIV/0!</v>
      </c>
      <c r="HE70" s="1" t="e">
        <f t="shared" si="89"/>
        <v>#DIV/0!</v>
      </c>
      <c r="HF70" s="1" t="e">
        <f t="shared" si="89"/>
        <v>#DIV/0!</v>
      </c>
      <c r="HG70" s="1" t="e">
        <f t="shared" si="89"/>
        <v>#DIV/0!</v>
      </c>
      <c r="HH70" s="1" t="e">
        <f t="shared" si="89"/>
        <v>#DIV/0!</v>
      </c>
      <c r="HI70" s="1" t="e">
        <f t="shared" si="89"/>
        <v>#DIV/0!</v>
      </c>
      <c r="HJ70" s="1" t="e">
        <f t="shared" si="89"/>
        <v>#DIV/0!</v>
      </c>
      <c r="HK70" s="1" t="e">
        <f t="shared" si="89"/>
        <v>#DIV/0!</v>
      </c>
      <c r="HL70" s="1" t="e">
        <f t="shared" si="89"/>
        <v>#DIV/0!</v>
      </c>
      <c r="HM70" s="1" t="e">
        <f t="shared" si="89"/>
        <v>#DIV/0!</v>
      </c>
      <c r="HN70" s="1" t="e">
        <f t="shared" si="89"/>
        <v>#DIV/0!</v>
      </c>
      <c r="HO70" s="1" t="e">
        <f t="shared" si="89"/>
        <v>#DIV/0!</v>
      </c>
      <c r="HP70" s="1" t="e">
        <f t="shared" si="89"/>
        <v>#DIV/0!</v>
      </c>
      <c r="HQ70" s="1" t="e">
        <f t="shared" si="89"/>
        <v>#DIV/0!</v>
      </c>
      <c r="HR70" s="1" t="e">
        <f t="shared" si="89"/>
        <v>#DIV/0!</v>
      </c>
      <c r="HS70" s="1" t="e">
        <f t="shared" si="89"/>
        <v>#DIV/0!</v>
      </c>
      <c r="HT70" s="1" t="e">
        <f t="shared" si="89"/>
        <v>#DIV/0!</v>
      </c>
      <c r="HU70" s="1" t="e">
        <f t="shared" si="89"/>
        <v>#DIV/0!</v>
      </c>
      <c r="HV70" s="1" t="e">
        <f t="shared" si="89"/>
        <v>#DIV/0!</v>
      </c>
      <c r="HW70" s="1" t="e">
        <f t="shared" si="89"/>
        <v>#DIV/0!</v>
      </c>
      <c r="HX70" s="1" t="e">
        <f t="shared" si="89"/>
        <v>#DIV/0!</v>
      </c>
      <c r="HY70" s="1" t="e">
        <f t="shared" si="89"/>
        <v>#DIV/0!</v>
      </c>
      <c r="HZ70" s="1" t="e">
        <f t="shared" si="89"/>
        <v>#DIV/0!</v>
      </c>
      <c r="IA70" s="1" t="e">
        <f t="shared" si="89"/>
        <v>#DIV/0!</v>
      </c>
      <c r="IB70" s="1" t="e">
        <f t="shared" si="89"/>
        <v>#DIV/0!</v>
      </c>
      <c r="IC70" s="1" t="e">
        <f t="shared" si="89"/>
        <v>#DIV/0!</v>
      </c>
      <c r="ID70" s="1" t="e">
        <f t="shared" si="89"/>
        <v>#DIV/0!</v>
      </c>
      <c r="IE70" s="1" t="e">
        <f t="shared" si="89"/>
        <v>#DIV/0!</v>
      </c>
      <c r="IF70" s="1" t="e">
        <f t="shared" si="89"/>
        <v>#DIV/0!</v>
      </c>
      <c r="IG70" s="1" t="e">
        <f t="shared" si="89"/>
        <v>#DIV/0!</v>
      </c>
      <c r="IH70" s="1" t="e">
        <f t="shared" si="89"/>
        <v>#DIV/0!</v>
      </c>
      <c r="II70" s="1" t="e">
        <f t="shared" si="89"/>
        <v>#DIV/0!</v>
      </c>
      <c r="IJ70" s="1" t="e">
        <f t="shared" si="89"/>
        <v>#DIV/0!</v>
      </c>
      <c r="IK70" s="1" t="e">
        <f t="shared" si="89"/>
        <v>#DIV/0!</v>
      </c>
      <c r="IL70" s="1" t="e">
        <f t="shared" si="89"/>
        <v>#DIV/0!</v>
      </c>
      <c r="IM70" s="1" t="e">
        <f t="shared" si="89"/>
        <v>#DIV/0!</v>
      </c>
      <c r="IN70" s="1" t="e">
        <f t="shared" si="89"/>
        <v>#DIV/0!</v>
      </c>
      <c r="IO70" s="1" t="e">
        <f t="shared" si="89"/>
        <v>#DIV/0!</v>
      </c>
      <c r="IP70" s="1" t="e">
        <f t="shared" si="89"/>
        <v>#DIV/0!</v>
      </c>
      <c r="IQ70" s="1" t="e">
        <f t="shared" si="89"/>
        <v>#DIV/0!</v>
      </c>
      <c r="IR70" s="1" t="e">
        <f t="shared" si="89"/>
        <v>#DIV/0!</v>
      </c>
      <c r="IS70" s="1" t="e">
        <f t="shared" si="89"/>
        <v>#DIV/0!</v>
      </c>
      <c r="IT70" s="1" t="e">
        <f t="shared" si="89"/>
        <v>#DIV/0!</v>
      </c>
      <c r="IU70" s="1" t="e">
        <f t="shared" si="89"/>
        <v>#DIV/0!</v>
      </c>
      <c r="IV70" s="1" t="e">
        <f t="shared" si="89"/>
        <v>#DIV/0!</v>
      </c>
    </row>
    <row r="71" spans="1:256" s="11" customFormat="1" ht="13.5" thickBot="1">
      <c r="A71" s="112" t="s">
        <v>105</v>
      </c>
      <c r="B71" s="1">
        <f>B29-B57^2*(B67-B25)-B61*(B68-B26)</f>
        <v>-5.255275480943302</v>
      </c>
      <c r="C71" s="1">
        <f aca="true" t="shared" si="90" ref="C71:I71">C29-C57^2*(C67-C25)-C61*(C68-C26)</f>
        <v>-5.238629962235674</v>
      </c>
      <c r="D71" s="1">
        <f t="shared" si="90"/>
        <v>-5.2343091583445</v>
      </c>
      <c r="E71" s="1">
        <f t="shared" si="90"/>
        <v>-5.244536003420568</v>
      </c>
      <c r="F71" s="1">
        <f t="shared" si="90"/>
        <v>-5.272049616608465</v>
      </c>
      <c r="G71" s="1">
        <f t="shared" si="90"/>
        <v>-5.320252045159466</v>
      </c>
      <c r="H71" s="1">
        <f t="shared" si="90"/>
        <v>-5.393407940759384</v>
      </c>
      <c r="I71" s="1">
        <f t="shared" si="90"/>
        <v>-5.4969201997961985</v>
      </c>
      <c r="J71" s="1">
        <f aca="true" t="shared" si="91" ref="J71:BU71">J29-J57^2*(J67-J25)-J61*(J68-J26)</f>
        <v>-5.637716661336153</v>
      </c>
      <c r="K71" s="1">
        <f t="shared" si="91"/>
        <v>-5.824802525438359</v>
      </c>
      <c r="L71" s="1">
        <f t="shared" si="91"/>
        <v>-6.070065747233261</v>
      </c>
      <c r="M71" s="1">
        <f t="shared" si="91"/>
        <v>-6.3894785695501355</v>
      </c>
      <c r="N71" s="1">
        <f t="shared" si="91"/>
        <v>-6.804937489270081</v>
      </c>
      <c r="O71" s="1">
        <f t="shared" si="91"/>
        <v>-7.347166470387805</v>
      </c>
      <c r="P71" s="1">
        <f t="shared" si="91"/>
        <v>-8.060459065061128</v>
      </c>
      <c r="Q71" s="1">
        <f t="shared" si="91"/>
        <v>-9.01074406475124</v>
      </c>
      <c r="R71" s="1">
        <f t="shared" si="91"/>
        <v>-10.299978365488036</v>
      </c>
      <c r="S71" s="1">
        <f t="shared" si="91"/>
        <v>-12.093361060137076</v>
      </c>
      <c r="T71" s="1">
        <f t="shared" si="91"/>
        <v>-14.6745931572762</v>
      </c>
      <c r="U71" s="1">
        <f t="shared" si="91"/>
        <v>-18.568682416973715</v>
      </c>
      <c r="V71" s="1">
        <f t="shared" si="91"/>
        <v>-24.849153544927816</v>
      </c>
      <c r="W71" s="1">
        <f t="shared" si="91"/>
        <v>-36.04296498905722</v>
      </c>
      <c r="X71" s="1">
        <f t="shared" si="91"/>
        <v>-59.532003760960016</v>
      </c>
      <c r="Y71" s="1">
        <f t="shared" si="91"/>
        <v>-126.99592053830975</v>
      </c>
      <c r="Z71" s="1">
        <f t="shared" si="91"/>
        <v>-610.3006889620003</v>
      </c>
      <c r="AA71" s="1" t="e">
        <f t="shared" si="91"/>
        <v>#DIV/0!</v>
      </c>
      <c r="AB71" s="1" t="e">
        <f t="shared" si="91"/>
        <v>#DIV/0!</v>
      </c>
      <c r="AC71" s="1" t="e">
        <f t="shared" si="91"/>
        <v>#DIV/0!</v>
      </c>
      <c r="AD71" s="1" t="e">
        <f t="shared" si="91"/>
        <v>#DIV/0!</v>
      </c>
      <c r="AE71" s="1" t="e">
        <f t="shared" si="91"/>
        <v>#DIV/0!</v>
      </c>
      <c r="AF71" s="1" t="e">
        <f t="shared" si="91"/>
        <v>#DIV/0!</v>
      </c>
      <c r="AG71" s="1" t="e">
        <f t="shared" si="91"/>
        <v>#DIV/0!</v>
      </c>
      <c r="AH71" s="1" t="e">
        <f t="shared" si="91"/>
        <v>#DIV/0!</v>
      </c>
      <c r="AI71" s="1" t="e">
        <f t="shared" si="91"/>
        <v>#DIV/0!</v>
      </c>
      <c r="AJ71" s="1" t="e">
        <f t="shared" si="91"/>
        <v>#DIV/0!</v>
      </c>
      <c r="AK71" s="1" t="e">
        <f t="shared" si="91"/>
        <v>#DIV/0!</v>
      </c>
      <c r="AL71" s="1" t="e">
        <f t="shared" si="91"/>
        <v>#DIV/0!</v>
      </c>
      <c r="AM71" s="1" t="e">
        <f t="shared" si="91"/>
        <v>#DIV/0!</v>
      </c>
      <c r="AN71" s="1" t="e">
        <f t="shared" si="91"/>
        <v>#DIV/0!</v>
      </c>
      <c r="AO71" s="1" t="e">
        <f t="shared" si="91"/>
        <v>#DIV/0!</v>
      </c>
      <c r="AP71" s="1" t="e">
        <f t="shared" si="91"/>
        <v>#DIV/0!</v>
      </c>
      <c r="AQ71" s="1" t="e">
        <f t="shared" si="91"/>
        <v>#DIV/0!</v>
      </c>
      <c r="AR71" s="1" t="e">
        <f t="shared" si="91"/>
        <v>#DIV/0!</v>
      </c>
      <c r="AS71" s="1" t="e">
        <f t="shared" si="91"/>
        <v>#DIV/0!</v>
      </c>
      <c r="AT71" s="1" t="e">
        <f t="shared" si="91"/>
        <v>#DIV/0!</v>
      </c>
      <c r="AU71" s="1" t="e">
        <f t="shared" si="91"/>
        <v>#DIV/0!</v>
      </c>
      <c r="AV71" s="1" t="e">
        <f t="shared" si="91"/>
        <v>#DIV/0!</v>
      </c>
      <c r="AW71" s="1" t="e">
        <f t="shared" si="91"/>
        <v>#DIV/0!</v>
      </c>
      <c r="AX71" s="1" t="e">
        <f t="shared" si="91"/>
        <v>#DIV/0!</v>
      </c>
      <c r="AY71" s="1" t="e">
        <f t="shared" si="91"/>
        <v>#DIV/0!</v>
      </c>
      <c r="AZ71" s="1" t="e">
        <f t="shared" si="91"/>
        <v>#DIV/0!</v>
      </c>
      <c r="BA71" s="1" t="e">
        <f t="shared" si="91"/>
        <v>#DIV/0!</v>
      </c>
      <c r="BB71" s="1" t="e">
        <f t="shared" si="91"/>
        <v>#DIV/0!</v>
      </c>
      <c r="BC71" s="1" t="e">
        <f t="shared" si="91"/>
        <v>#DIV/0!</v>
      </c>
      <c r="BD71" s="1" t="e">
        <f t="shared" si="91"/>
        <v>#DIV/0!</v>
      </c>
      <c r="BE71" s="1" t="e">
        <f t="shared" si="91"/>
        <v>#DIV/0!</v>
      </c>
      <c r="BF71" s="1" t="e">
        <f t="shared" si="91"/>
        <v>#DIV/0!</v>
      </c>
      <c r="BG71" s="1" t="e">
        <f t="shared" si="91"/>
        <v>#DIV/0!</v>
      </c>
      <c r="BH71" s="1" t="e">
        <f t="shared" si="91"/>
        <v>#DIV/0!</v>
      </c>
      <c r="BI71" s="1" t="e">
        <f t="shared" si="91"/>
        <v>#DIV/0!</v>
      </c>
      <c r="BJ71" s="1" t="e">
        <f t="shared" si="91"/>
        <v>#DIV/0!</v>
      </c>
      <c r="BK71" s="1" t="e">
        <f t="shared" si="91"/>
        <v>#DIV/0!</v>
      </c>
      <c r="BL71" s="1" t="e">
        <f t="shared" si="91"/>
        <v>#DIV/0!</v>
      </c>
      <c r="BM71" s="1" t="e">
        <f t="shared" si="91"/>
        <v>#DIV/0!</v>
      </c>
      <c r="BN71" s="1" t="e">
        <f t="shared" si="91"/>
        <v>#DIV/0!</v>
      </c>
      <c r="BO71" s="1" t="e">
        <f t="shared" si="91"/>
        <v>#DIV/0!</v>
      </c>
      <c r="BP71" s="1" t="e">
        <f t="shared" si="91"/>
        <v>#DIV/0!</v>
      </c>
      <c r="BQ71" s="1" t="e">
        <f t="shared" si="91"/>
        <v>#DIV/0!</v>
      </c>
      <c r="BR71" s="1" t="e">
        <f t="shared" si="91"/>
        <v>#DIV/0!</v>
      </c>
      <c r="BS71" s="1" t="e">
        <f t="shared" si="91"/>
        <v>#DIV/0!</v>
      </c>
      <c r="BT71" s="1" t="e">
        <f t="shared" si="91"/>
        <v>#DIV/0!</v>
      </c>
      <c r="BU71" s="1" t="e">
        <f t="shared" si="91"/>
        <v>#DIV/0!</v>
      </c>
      <c r="BV71" s="1" t="e">
        <f aca="true" t="shared" si="92" ref="BV71:EG71">BV29-BV57^2*(BV67-BV25)-BV61*(BV68-BV26)</f>
        <v>#DIV/0!</v>
      </c>
      <c r="BW71" s="1" t="e">
        <f t="shared" si="92"/>
        <v>#DIV/0!</v>
      </c>
      <c r="BX71" s="1" t="e">
        <f t="shared" si="92"/>
        <v>#DIV/0!</v>
      </c>
      <c r="BY71" s="1" t="e">
        <f t="shared" si="92"/>
        <v>#DIV/0!</v>
      </c>
      <c r="BZ71" s="1" t="e">
        <f t="shared" si="92"/>
        <v>#DIV/0!</v>
      </c>
      <c r="CA71" s="1" t="e">
        <f t="shared" si="92"/>
        <v>#DIV/0!</v>
      </c>
      <c r="CB71" s="1" t="e">
        <f t="shared" si="92"/>
        <v>#DIV/0!</v>
      </c>
      <c r="CC71" s="1" t="e">
        <f t="shared" si="92"/>
        <v>#DIV/0!</v>
      </c>
      <c r="CD71" s="1" t="e">
        <f t="shared" si="92"/>
        <v>#DIV/0!</v>
      </c>
      <c r="CE71" s="1" t="e">
        <f t="shared" si="92"/>
        <v>#DIV/0!</v>
      </c>
      <c r="CF71" s="1" t="e">
        <f t="shared" si="92"/>
        <v>#DIV/0!</v>
      </c>
      <c r="CG71" s="1" t="e">
        <f t="shared" si="92"/>
        <v>#DIV/0!</v>
      </c>
      <c r="CH71" s="1" t="e">
        <f t="shared" si="92"/>
        <v>#DIV/0!</v>
      </c>
      <c r="CI71" s="1" t="e">
        <f t="shared" si="92"/>
        <v>#DIV/0!</v>
      </c>
      <c r="CJ71" s="1" t="e">
        <f t="shared" si="92"/>
        <v>#DIV/0!</v>
      </c>
      <c r="CK71" s="1" t="e">
        <f t="shared" si="92"/>
        <v>#DIV/0!</v>
      </c>
      <c r="CL71" s="1" t="e">
        <f t="shared" si="92"/>
        <v>#DIV/0!</v>
      </c>
      <c r="CM71" s="1" t="e">
        <f t="shared" si="92"/>
        <v>#DIV/0!</v>
      </c>
      <c r="CN71" s="1" t="e">
        <f t="shared" si="92"/>
        <v>#DIV/0!</v>
      </c>
      <c r="CO71" s="1" t="e">
        <f t="shared" si="92"/>
        <v>#DIV/0!</v>
      </c>
      <c r="CP71" s="1" t="e">
        <f t="shared" si="92"/>
        <v>#DIV/0!</v>
      </c>
      <c r="CQ71" s="1" t="e">
        <f t="shared" si="92"/>
        <v>#DIV/0!</v>
      </c>
      <c r="CR71" s="1" t="e">
        <f t="shared" si="92"/>
        <v>#DIV/0!</v>
      </c>
      <c r="CS71" s="1" t="e">
        <f t="shared" si="92"/>
        <v>#DIV/0!</v>
      </c>
      <c r="CT71" s="1" t="e">
        <f t="shared" si="92"/>
        <v>#DIV/0!</v>
      </c>
      <c r="CU71" s="1" t="e">
        <f t="shared" si="92"/>
        <v>#DIV/0!</v>
      </c>
      <c r="CV71" s="1" t="e">
        <f t="shared" si="92"/>
        <v>#DIV/0!</v>
      </c>
      <c r="CW71" s="1" t="e">
        <f t="shared" si="92"/>
        <v>#DIV/0!</v>
      </c>
      <c r="CX71" s="1" t="e">
        <f t="shared" si="92"/>
        <v>#DIV/0!</v>
      </c>
      <c r="CY71" s="1" t="e">
        <f t="shared" si="92"/>
        <v>#DIV/0!</v>
      </c>
      <c r="CZ71" s="1" t="e">
        <f t="shared" si="92"/>
        <v>#DIV/0!</v>
      </c>
      <c r="DA71" s="1" t="e">
        <f t="shared" si="92"/>
        <v>#DIV/0!</v>
      </c>
      <c r="DB71" s="1" t="e">
        <f t="shared" si="92"/>
        <v>#DIV/0!</v>
      </c>
      <c r="DC71" s="1" t="e">
        <f t="shared" si="92"/>
        <v>#DIV/0!</v>
      </c>
      <c r="DD71" s="1" t="e">
        <f t="shared" si="92"/>
        <v>#DIV/0!</v>
      </c>
      <c r="DE71" s="1" t="e">
        <f t="shared" si="92"/>
        <v>#DIV/0!</v>
      </c>
      <c r="DF71" s="1" t="e">
        <f t="shared" si="92"/>
        <v>#DIV/0!</v>
      </c>
      <c r="DG71" s="1" t="e">
        <f t="shared" si="92"/>
        <v>#DIV/0!</v>
      </c>
      <c r="DH71" s="1" t="e">
        <f t="shared" si="92"/>
        <v>#DIV/0!</v>
      </c>
      <c r="DI71" s="1" t="e">
        <f t="shared" si="92"/>
        <v>#DIV/0!</v>
      </c>
      <c r="DJ71" s="1" t="e">
        <f t="shared" si="92"/>
        <v>#DIV/0!</v>
      </c>
      <c r="DK71" s="1" t="e">
        <f t="shared" si="92"/>
        <v>#DIV/0!</v>
      </c>
      <c r="DL71" s="1" t="e">
        <f t="shared" si="92"/>
        <v>#DIV/0!</v>
      </c>
      <c r="DM71" s="1" t="e">
        <f t="shared" si="92"/>
        <v>#DIV/0!</v>
      </c>
      <c r="DN71" s="1" t="e">
        <f t="shared" si="92"/>
        <v>#DIV/0!</v>
      </c>
      <c r="DO71" s="1" t="e">
        <f t="shared" si="92"/>
        <v>#DIV/0!</v>
      </c>
      <c r="DP71" s="1" t="e">
        <f t="shared" si="92"/>
        <v>#DIV/0!</v>
      </c>
      <c r="DQ71" s="1" t="e">
        <f t="shared" si="92"/>
        <v>#DIV/0!</v>
      </c>
      <c r="DR71" s="1" t="e">
        <f t="shared" si="92"/>
        <v>#DIV/0!</v>
      </c>
      <c r="DS71" s="1" t="e">
        <f t="shared" si="92"/>
        <v>#DIV/0!</v>
      </c>
      <c r="DT71" s="1" t="e">
        <f t="shared" si="92"/>
        <v>#DIV/0!</v>
      </c>
      <c r="DU71" s="1" t="e">
        <f t="shared" si="92"/>
        <v>#DIV/0!</v>
      </c>
      <c r="DV71" s="1" t="e">
        <f t="shared" si="92"/>
        <v>#DIV/0!</v>
      </c>
      <c r="DW71" s="1" t="e">
        <f t="shared" si="92"/>
        <v>#DIV/0!</v>
      </c>
      <c r="DX71" s="1" t="e">
        <f t="shared" si="92"/>
        <v>#DIV/0!</v>
      </c>
      <c r="DY71" s="1" t="e">
        <f t="shared" si="92"/>
        <v>#DIV/0!</v>
      </c>
      <c r="DZ71" s="1" t="e">
        <f t="shared" si="92"/>
        <v>#DIV/0!</v>
      </c>
      <c r="EA71" s="1" t="e">
        <f t="shared" si="92"/>
        <v>#DIV/0!</v>
      </c>
      <c r="EB71" s="1" t="e">
        <f t="shared" si="92"/>
        <v>#DIV/0!</v>
      </c>
      <c r="EC71" s="1" t="e">
        <f t="shared" si="92"/>
        <v>#DIV/0!</v>
      </c>
      <c r="ED71" s="1" t="e">
        <f t="shared" si="92"/>
        <v>#DIV/0!</v>
      </c>
      <c r="EE71" s="1" t="e">
        <f t="shared" si="92"/>
        <v>#DIV/0!</v>
      </c>
      <c r="EF71" s="1" t="e">
        <f t="shared" si="92"/>
        <v>#DIV/0!</v>
      </c>
      <c r="EG71" s="1" t="e">
        <f t="shared" si="92"/>
        <v>#DIV/0!</v>
      </c>
      <c r="EH71" s="1" t="e">
        <f aca="true" t="shared" si="93" ref="EH71:GS71">EH29-EH57^2*(EH67-EH25)-EH61*(EH68-EH26)</f>
        <v>#DIV/0!</v>
      </c>
      <c r="EI71" s="1" t="e">
        <f t="shared" si="93"/>
        <v>#DIV/0!</v>
      </c>
      <c r="EJ71" s="1" t="e">
        <f t="shared" si="93"/>
        <v>#DIV/0!</v>
      </c>
      <c r="EK71" s="1" t="e">
        <f t="shared" si="93"/>
        <v>#DIV/0!</v>
      </c>
      <c r="EL71" s="1" t="e">
        <f t="shared" si="93"/>
        <v>#DIV/0!</v>
      </c>
      <c r="EM71" s="1" t="e">
        <f t="shared" si="93"/>
        <v>#DIV/0!</v>
      </c>
      <c r="EN71" s="1" t="e">
        <f t="shared" si="93"/>
        <v>#DIV/0!</v>
      </c>
      <c r="EO71" s="1" t="e">
        <f t="shared" si="93"/>
        <v>#DIV/0!</v>
      </c>
      <c r="EP71" s="1" t="e">
        <f t="shared" si="93"/>
        <v>#DIV/0!</v>
      </c>
      <c r="EQ71" s="1" t="e">
        <f t="shared" si="93"/>
        <v>#DIV/0!</v>
      </c>
      <c r="ER71" s="1" t="e">
        <f t="shared" si="93"/>
        <v>#DIV/0!</v>
      </c>
      <c r="ES71" s="1" t="e">
        <f t="shared" si="93"/>
        <v>#DIV/0!</v>
      </c>
      <c r="ET71" s="1" t="e">
        <f t="shared" si="93"/>
        <v>#DIV/0!</v>
      </c>
      <c r="EU71" s="1" t="e">
        <f t="shared" si="93"/>
        <v>#DIV/0!</v>
      </c>
      <c r="EV71" s="1" t="e">
        <f t="shared" si="93"/>
        <v>#DIV/0!</v>
      </c>
      <c r="EW71" s="1" t="e">
        <f t="shared" si="93"/>
        <v>#DIV/0!</v>
      </c>
      <c r="EX71" s="1" t="e">
        <f t="shared" si="93"/>
        <v>#DIV/0!</v>
      </c>
      <c r="EY71" s="1" t="e">
        <f t="shared" si="93"/>
        <v>#DIV/0!</v>
      </c>
      <c r="EZ71" s="1" t="e">
        <f t="shared" si="93"/>
        <v>#DIV/0!</v>
      </c>
      <c r="FA71" s="1" t="e">
        <f t="shared" si="93"/>
        <v>#DIV/0!</v>
      </c>
      <c r="FB71" s="1" t="e">
        <f t="shared" si="93"/>
        <v>#DIV/0!</v>
      </c>
      <c r="FC71" s="1" t="e">
        <f t="shared" si="93"/>
        <v>#DIV/0!</v>
      </c>
      <c r="FD71" s="1" t="e">
        <f t="shared" si="93"/>
        <v>#DIV/0!</v>
      </c>
      <c r="FE71" s="1" t="e">
        <f t="shared" si="93"/>
        <v>#DIV/0!</v>
      </c>
      <c r="FF71" s="1" t="e">
        <f t="shared" si="93"/>
        <v>#DIV/0!</v>
      </c>
      <c r="FG71" s="1" t="e">
        <f t="shared" si="93"/>
        <v>#DIV/0!</v>
      </c>
      <c r="FH71" s="1" t="e">
        <f t="shared" si="93"/>
        <v>#DIV/0!</v>
      </c>
      <c r="FI71" s="1" t="e">
        <f t="shared" si="93"/>
        <v>#DIV/0!</v>
      </c>
      <c r="FJ71" s="1" t="e">
        <f t="shared" si="93"/>
        <v>#DIV/0!</v>
      </c>
      <c r="FK71" s="1" t="e">
        <f t="shared" si="93"/>
        <v>#DIV/0!</v>
      </c>
      <c r="FL71" s="1" t="e">
        <f t="shared" si="93"/>
        <v>#DIV/0!</v>
      </c>
      <c r="FM71" s="1" t="e">
        <f t="shared" si="93"/>
        <v>#DIV/0!</v>
      </c>
      <c r="FN71" s="1" t="e">
        <f t="shared" si="93"/>
        <v>#DIV/0!</v>
      </c>
      <c r="FO71" s="1" t="e">
        <f t="shared" si="93"/>
        <v>#DIV/0!</v>
      </c>
      <c r="FP71" s="1" t="e">
        <f t="shared" si="93"/>
        <v>#DIV/0!</v>
      </c>
      <c r="FQ71" s="1" t="e">
        <f t="shared" si="93"/>
        <v>#DIV/0!</v>
      </c>
      <c r="FR71" s="1" t="e">
        <f t="shared" si="93"/>
        <v>#DIV/0!</v>
      </c>
      <c r="FS71" s="1" t="e">
        <f t="shared" si="93"/>
        <v>#DIV/0!</v>
      </c>
      <c r="FT71" s="1" t="e">
        <f t="shared" si="93"/>
        <v>#DIV/0!</v>
      </c>
      <c r="FU71" s="1" t="e">
        <f t="shared" si="93"/>
        <v>#DIV/0!</v>
      </c>
      <c r="FV71" s="1" t="e">
        <f t="shared" si="93"/>
        <v>#DIV/0!</v>
      </c>
      <c r="FW71" s="1" t="e">
        <f t="shared" si="93"/>
        <v>#DIV/0!</v>
      </c>
      <c r="FX71" s="1" t="e">
        <f t="shared" si="93"/>
        <v>#DIV/0!</v>
      </c>
      <c r="FY71" s="1" t="e">
        <f t="shared" si="93"/>
        <v>#DIV/0!</v>
      </c>
      <c r="FZ71" s="1" t="e">
        <f t="shared" si="93"/>
        <v>#DIV/0!</v>
      </c>
      <c r="GA71" s="1" t="e">
        <f t="shared" si="93"/>
        <v>#DIV/0!</v>
      </c>
      <c r="GB71" s="1" t="e">
        <f t="shared" si="93"/>
        <v>#DIV/0!</v>
      </c>
      <c r="GC71" s="1" t="e">
        <f t="shared" si="93"/>
        <v>#DIV/0!</v>
      </c>
      <c r="GD71" s="1" t="e">
        <f t="shared" si="93"/>
        <v>#DIV/0!</v>
      </c>
      <c r="GE71" s="1" t="e">
        <f t="shared" si="93"/>
        <v>#DIV/0!</v>
      </c>
      <c r="GF71" s="1" t="e">
        <f t="shared" si="93"/>
        <v>#DIV/0!</v>
      </c>
      <c r="GG71" s="1" t="e">
        <f t="shared" si="93"/>
        <v>#DIV/0!</v>
      </c>
      <c r="GH71" s="1" t="e">
        <f t="shared" si="93"/>
        <v>#DIV/0!</v>
      </c>
      <c r="GI71" s="1" t="e">
        <f t="shared" si="93"/>
        <v>#DIV/0!</v>
      </c>
      <c r="GJ71" s="1" t="e">
        <f t="shared" si="93"/>
        <v>#DIV/0!</v>
      </c>
      <c r="GK71" s="1" t="e">
        <f t="shared" si="93"/>
        <v>#DIV/0!</v>
      </c>
      <c r="GL71" s="1" t="e">
        <f t="shared" si="93"/>
        <v>#DIV/0!</v>
      </c>
      <c r="GM71" s="1" t="e">
        <f t="shared" si="93"/>
        <v>#DIV/0!</v>
      </c>
      <c r="GN71" s="1" t="e">
        <f t="shared" si="93"/>
        <v>#DIV/0!</v>
      </c>
      <c r="GO71" s="1" t="e">
        <f t="shared" si="93"/>
        <v>#DIV/0!</v>
      </c>
      <c r="GP71" s="1" t="e">
        <f t="shared" si="93"/>
        <v>#DIV/0!</v>
      </c>
      <c r="GQ71" s="1" t="e">
        <f t="shared" si="93"/>
        <v>#DIV/0!</v>
      </c>
      <c r="GR71" s="1" t="e">
        <f t="shared" si="93"/>
        <v>#DIV/0!</v>
      </c>
      <c r="GS71" s="1" t="e">
        <f t="shared" si="93"/>
        <v>#DIV/0!</v>
      </c>
      <c r="GT71" s="1" t="e">
        <f aca="true" t="shared" si="94" ref="GT71:IV71">GT29-GT57^2*(GT67-GT25)-GT61*(GT68-GT26)</f>
        <v>#DIV/0!</v>
      </c>
      <c r="GU71" s="1" t="e">
        <f t="shared" si="94"/>
        <v>#DIV/0!</v>
      </c>
      <c r="GV71" s="1" t="e">
        <f t="shared" si="94"/>
        <v>#DIV/0!</v>
      </c>
      <c r="GW71" s="1" t="e">
        <f t="shared" si="94"/>
        <v>#DIV/0!</v>
      </c>
      <c r="GX71" s="1" t="e">
        <f t="shared" si="94"/>
        <v>#DIV/0!</v>
      </c>
      <c r="GY71" s="1" t="e">
        <f t="shared" si="94"/>
        <v>#DIV/0!</v>
      </c>
      <c r="GZ71" s="1" t="e">
        <f t="shared" si="94"/>
        <v>#DIV/0!</v>
      </c>
      <c r="HA71" s="1" t="e">
        <f t="shared" si="94"/>
        <v>#DIV/0!</v>
      </c>
      <c r="HB71" s="1" t="e">
        <f t="shared" si="94"/>
        <v>#DIV/0!</v>
      </c>
      <c r="HC71" s="1" t="e">
        <f t="shared" si="94"/>
        <v>#DIV/0!</v>
      </c>
      <c r="HD71" s="1" t="e">
        <f t="shared" si="94"/>
        <v>#DIV/0!</v>
      </c>
      <c r="HE71" s="1" t="e">
        <f t="shared" si="94"/>
        <v>#DIV/0!</v>
      </c>
      <c r="HF71" s="1" t="e">
        <f t="shared" si="94"/>
        <v>#DIV/0!</v>
      </c>
      <c r="HG71" s="1" t="e">
        <f t="shared" si="94"/>
        <v>#DIV/0!</v>
      </c>
      <c r="HH71" s="1" t="e">
        <f t="shared" si="94"/>
        <v>#DIV/0!</v>
      </c>
      <c r="HI71" s="1" t="e">
        <f t="shared" si="94"/>
        <v>#DIV/0!</v>
      </c>
      <c r="HJ71" s="1" t="e">
        <f t="shared" si="94"/>
        <v>#DIV/0!</v>
      </c>
      <c r="HK71" s="1" t="e">
        <f t="shared" si="94"/>
        <v>#DIV/0!</v>
      </c>
      <c r="HL71" s="1" t="e">
        <f t="shared" si="94"/>
        <v>#DIV/0!</v>
      </c>
      <c r="HM71" s="1" t="e">
        <f t="shared" si="94"/>
        <v>#DIV/0!</v>
      </c>
      <c r="HN71" s="1" t="e">
        <f t="shared" si="94"/>
        <v>#DIV/0!</v>
      </c>
      <c r="HO71" s="1" t="e">
        <f t="shared" si="94"/>
        <v>#DIV/0!</v>
      </c>
      <c r="HP71" s="1" t="e">
        <f t="shared" si="94"/>
        <v>#DIV/0!</v>
      </c>
      <c r="HQ71" s="1" t="e">
        <f t="shared" si="94"/>
        <v>#DIV/0!</v>
      </c>
      <c r="HR71" s="1" t="e">
        <f t="shared" si="94"/>
        <v>#DIV/0!</v>
      </c>
      <c r="HS71" s="1" t="e">
        <f t="shared" si="94"/>
        <v>#DIV/0!</v>
      </c>
      <c r="HT71" s="1" t="e">
        <f t="shared" si="94"/>
        <v>#DIV/0!</v>
      </c>
      <c r="HU71" s="1" t="e">
        <f t="shared" si="94"/>
        <v>#DIV/0!</v>
      </c>
      <c r="HV71" s="1" t="e">
        <f t="shared" si="94"/>
        <v>#DIV/0!</v>
      </c>
      <c r="HW71" s="1" t="e">
        <f t="shared" si="94"/>
        <v>#DIV/0!</v>
      </c>
      <c r="HX71" s="1" t="e">
        <f t="shared" si="94"/>
        <v>#DIV/0!</v>
      </c>
      <c r="HY71" s="1" t="e">
        <f t="shared" si="94"/>
        <v>#DIV/0!</v>
      </c>
      <c r="HZ71" s="1" t="e">
        <f t="shared" si="94"/>
        <v>#DIV/0!</v>
      </c>
      <c r="IA71" s="1" t="e">
        <f t="shared" si="94"/>
        <v>#DIV/0!</v>
      </c>
      <c r="IB71" s="1" t="e">
        <f t="shared" si="94"/>
        <v>#DIV/0!</v>
      </c>
      <c r="IC71" s="1" t="e">
        <f t="shared" si="94"/>
        <v>#DIV/0!</v>
      </c>
      <c r="ID71" s="1" t="e">
        <f t="shared" si="94"/>
        <v>#DIV/0!</v>
      </c>
      <c r="IE71" s="1" t="e">
        <f t="shared" si="94"/>
        <v>#DIV/0!</v>
      </c>
      <c r="IF71" s="1" t="e">
        <f t="shared" si="94"/>
        <v>#DIV/0!</v>
      </c>
      <c r="IG71" s="1" t="e">
        <f t="shared" si="94"/>
        <v>#DIV/0!</v>
      </c>
      <c r="IH71" s="1" t="e">
        <f t="shared" si="94"/>
        <v>#DIV/0!</v>
      </c>
      <c r="II71" s="1" t="e">
        <f t="shared" si="94"/>
        <v>#DIV/0!</v>
      </c>
      <c r="IJ71" s="1" t="e">
        <f t="shared" si="94"/>
        <v>#DIV/0!</v>
      </c>
      <c r="IK71" s="1" t="e">
        <f t="shared" si="94"/>
        <v>#DIV/0!</v>
      </c>
      <c r="IL71" s="1" t="e">
        <f t="shared" si="94"/>
        <v>#DIV/0!</v>
      </c>
      <c r="IM71" s="1" t="e">
        <f t="shared" si="94"/>
        <v>#DIV/0!</v>
      </c>
      <c r="IN71" s="1" t="e">
        <f t="shared" si="94"/>
        <v>#DIV/0!</v>
      </c>
      <c r="IO71" s="1" t="e">
        <f t="shared" si="94"/>
        <v>#DIV/0!</v>
      </c>
      <c r="IP71" s="1" t="e">
        <f t="shared" si="94"/>
        <v>#DIV/0!</v>
      </c>
      <c r="IQ71" s="1" t="e">
        <f t="shared" si="94"/>
        <v>#DIV/0!</v>
      </c>
      <c r="IR71" s="1" t="e">
        <f t="shared" si="94"/>
        <v>#DIV/0!</v>
      </c>
      <c r="IS71" s="1" t="e">
        <f t="shared" si="94"/>
        <v>#DIV/0!</v>
      </c>
      <c r="IT71" s="1" t="e">
        <f t="shared" si="94"/>
        <v>#DIV/0!</v>
      </c>
      <c r="IU71" s="1" t="e">
        <f t="shared" si="94"/>
        <v>#DIV/0!</v>
      </c>
      <c r="IV71" s="1" t="e">
        <f t="shared" si="94"/>
        <v>#DIV/0!</v>
      </c>
    </row>
    <row r="72" spans="1:256" s="11" customFormat="1" ht="13.5" thickBot="1">
      <c r="A72" s="112" t="s">
        <v>104</v>
      </c>
      <c r="B72" s="1">
        <f>B30-B57^2*(B68-B26)+B61*(B67-B25)</f>
        <v>-5.99672600583897</v>
      </c>
      <c r="C72" s="1">
        <f aca="true" t="shared" si="95" ref="C72:I72">C30-C57^2*(C68-C26)+C61*(C67-C25)</f>
        <v>-6.141155760507492</v>
      </c>
      <c r="D72" s="1">
        <f t="shared" si="95"/>
        <v>-6.283848102425888</v>
      </c>
      <c r="E72" s="1">
        <f t="shared" si="95"/>
        <v>-6.425374919829073</v>
      </c>
      <c r="F72" s="1">
        <f t="shared" si="95"/>
        <v>-6.56638275078664</v>
      </c>
      <c r="G72" s="1">
        <f t="shared" si="95"/>
        <v>-6.707617349367331</v>
      </c>
      <c r="H72" s="1">
        <f t="shared" si="95"/>
        <v>-6.849955862077158</v>
      </c>
      <c r="I72" s="1">
        <f t="shared" si="95"/>
        <v>-6.99444983200725</v>
      </c>
      <c r="J72" s="1">
        <f aca="true" t="shared" si="96" ref="J72:BU72">J30-J57^2*(J68-J26)+J61*(J67-J25)</f>
        <v>-7.142383841869382</v>
      </c>
      <c r="K72" s="1">
        <f t="shared" si="96"/>
        <v>-7.295357156356066</v>
      </c>
      <c r="L72" s="1">
        <f t="shared" si="96"/>
        <v>-7.455399907743395</v>
      </c>
      <c r="M72" s="1">
        <f t="shared" si="96"/>
        <v>-7.625142435274544</v>
      </c>
      <c r="N72" s="1">
        <f t="shared" si="96"/>
        <v>-7.808068722286164</v>
      </c>
      <c r="O72" s="1">
        <f t="shared" si="96"/>
        <v>-8.00890721668162</v>
      </c>
      <c r="P72" s="1">
        <f t="shared" si="96"/>
        <v>-8.234254557175278</v>
      </c>
      <c r="Q72" s="1">
        <f t="shared" si="96"/>
        <v>-8.493611629487516</v>
      </c>
      <c r="R72" s="1">
        <f t="shared" si="96"/>
        <v>-8.801188022666702</v>
      </c>
      <c r="S72" s="1">
        <f t="shared" si="96"/>
        <v>-9.179229573936345</v>
      </c>
      <c r="T72" s="1">
        <f t="shared" si="96"/>
        <v>-9.664602371039598</v>
      </c>
      <c r="U72" s="1">
        <f t="shared" si="96"/>
        <v>-10.32303587451263</v>
      </c>
      <c r="V72" s="1">
        <f t="shared" si="96"/>
        <v>-11.283765164573612</v>
      </c>
      <c r="W72" s="1">
        <f t="shared" si="96"/>
        <v>-12.838590599942581</v>
      </c>
      <c r="X72" s="1">
        <f t="shared" si="96"/>
        <v>-15.80258346369583</v>
      </c>
      <c r="Y72" s="1">
        <f t="shared" si="96"/>
        <v>-23.504133149824938</v>
      </c>
      <c r="Z72" s="1">
        <f t="shared" si="96"/>
        <v>-72.67747292220325</v>
      </c>
      <c r="AA72" s="1" t="e">
        <f t="shared" si="96"/>
        <v>#DIV/0!</v>
      </c>
      <c r="AB72" s="1" t="e">
        <f t="shared" si="96"/>
        <v>#DIV/0!</v>
      </c>
      <c r="AC72" s="1" t="e">
        <f t="shared" si="96"/>
        <v>#DIV/0!</v>
      </c>
      <c r="AD72" s="1" t="e">
        <f t="shared" si="96"/>
        <v>#DIV/0!</v>
      </c>
      <c r="AE72" s="1" t="e">
        <f t="shared" si="96"/>
        <v>#DIV/0!</v>
      </c>
      <c r="AF72" s="1" t="e">
        <f t="shared" si="96"/>
        <v>#DIV/0!</v>
      </c>
      <c r="AG72" s="1" t="e">
        <f t="shared" si="96"/>
        <v>#DIV/0!</v>
      </c>
      <c r="AH72" s="1" t="e">
        <f t="shared" si="96"/>
        <v>#DIV/0!</v>
      </c>
      <c r="AI72" s="1" t="e">
        <f t="shared" si="96"/>
        <v>#DIV/0!</v>
      </c>
      <c r="AJ72" s="1" t="e">
        <f t="shared" si="96"/>
        <v>#DIV/0!</v>
      </c>
      <c r="AK72" s="1" t="e">
        <f t="shared" si="96"/>
        <v>#DIV/0!</v>
      </c>
      <c r="AL72" s="1" t="e">
        <f t="shared" si="96"/>
        <v>#DIV/0!</v>
      </c>
      <c r="AM72" s="1" t="e">
        <f t="shared" si="96"/>
        <v>#DIV/0!</v>
      </c>
      <c r="AN72" s="1" t="e">
        <f t="shared" si="96"/>
        <v>#DIV/0!</v>
      </c>
      <c r="AO72" s="1" t="e">
        <f t="shared" si="96"/>
        <v>#DIV/0!</v>
      </c>
      <c r="AP72" s="1" t="e">
        <f t="shared" si="96"/>
        <v>#DIV/0!</v>
      </c>
      <c r="AQ72" s="1" t="e">
        <f t="shared" si="96"/>
        <v>#DIV/0!</v>
      </c>
      <c r="AR72" s="1" t="e">
        <f t="shared" si="96"/>
        <v>#DIV/0!</v>
      </c>
      <c r="AS72" s="1" t="e">
        <f t="shared" si="96"/>
        <v>#DIV/0!</v>
      </c>
      <c r="AT72" s="1" t="e">
        <f t="shared" si="96"/>
        <v>#DIV/0!</v>
      </c>
      <c r="AU72" s="1" t="e">
        <f t="shared" si="96"/>
        <v>#DIV/0!</v>
      </c>
      <c r="AV72" s="1" t="e">
        <f t="shared" si="96"/>
        <v>#DIV/0!</v>
      </c>
      <c r="AW72" s="1" t="e">
        <f t="shared" si="96"/>
        <v>#DIV/0!</v>
      </c>
      <c r="AX72" s="1" t="e">
        <f t="shared" si="96"/>
        <v>#DIV/0!</v>
      </c>
      <c r="AY72" s="1" t="e">
        <f t="shared" si="96"/>
        <v>#DIV/0!</v>
      </c>
      <c r="AZ72" s="1" t="e">
        <f t="shared" si="96"/>
        <v>#DIV/0!</v>
      </c>
      <c r="BA72" s="1" t="e">
        <f t="shared" si="96"/>
        <v>#DIV/0!</v>
      </c>
      <c r="BB72" s="1" t="e">
        <f t="shared" si="96"/>
        <v>#DIV/0!</v>
      </c>
      <c r="BC72" s="1" t="e">
        <f t="shared" si="96"/>
        <v>#DIV/0!</v>
      </c>
      <c r="BD72" s="1" t="e">
        <f t="shared" si="96"/>
        <v>#DIV/0!</v>
      </c>
      <c r="BE72" s="1" t="e">
        <f t="shared" si="96"/>
        <v>#DIV/0!</v>
      </c>
      <c r="BF72" s="1" t="e">
        <f t="shared" si="96"/>
        <v>#DIV/0!</v>
      </c>
      <c r="BG72" s="1" t="e">
        <f t="shared" si="96"/>
        <v>#DIV/0!</v>
      </c>
      <c r="BH72" s="1" t="e">
        <f t="shared" si="96"/>
        <v>#DIV/0!</v>
      </c>
      <c r="BI72" s="1" t="e">
        <f t="shared" si="96"/>
        <v>#DIV/0!</v>
      </c>
      <c r="BJ72" s="1" t="e">
        <f t="shared" si="96"/>
        <v>#DIV/0!</v>
      </c>
      <c r="BK72" s="1" t="e">
        <f t="shared" si="96"/>
        <v>#DIV/0!</v>
      </c>
      <c r="BL72" s="1" t="e">
        <f t="shared" si="96"/>
        <v>#DIV/0!</v>
      </c>
      <c r="BM72" s="1" t="e">
        <f t="shared" si="96"/>
        <v>#DIV/0!</v>
      </c>
      <c r="BN72" s="1" t="e">
        <f t="shared" si="96"/>
        <v>#DIV/0!</v>
      </c>
      <c r="BO72" s="1" t="e">
        <f t="shared" si="96"/>
        <v>#DIV/0!</v>
      </c>
      <c r="BP72" s="1" t="e">
        <f t="shared" si="96"/>
        <v>#DIV/0!</v>
      </c>
      <c r="BQ72" s="1" t="e">
        <f t="shared" si="96"/>
        <v>#DIV/0!</v>
      </c>
      <c r="BR72" s="1" t="e">
        <f t="shared" si="96"/>
        <v>#DIV/0!</v>
      </c>
      <c r="BS72" s="1" t="e">
        <f t="shared" si="96"/>
        <v>#DIV/0!</v>
      </c>
      <c r="BT72" s="1" t="e">
        <f t="shared" si="96"/>
        <v>#DIV/0!</v>
      </c>
      <c r="BU72" s="1" t="e">
        <f t="shared" si="96"/>
        <v>#DIV/0!</v>
      </c>
      <c r="BV72" s="1" t="e">
        <f aca="true" t="shared" si="97" ref="BV72:EG72">BV30-BV57^2*(BV68-BV26)+BV61*(BV67-BV25)</f>
        <v>#DIV/0!</v>
      </c>
      <c r="BW72" s="1" t="e">
        <f t="shared" si="97"/>
        <v>#DIV/0!</v>
      </c>
      <c r="BX72" s="1" t="e">
        <f t="shared" si="97"/>
        <v>#DIV/0!</v>
      </c>
      <c r="BY72" s="1" t="e">
        <f t="shared" si="97"/>
        <v>#DIV/0!</v>
      </c>
      <c r="BZ72" s="1" t="e">
        <f t="shared" si="97"/>
        <v>#DIV/0!</v>
      </c>
      <c r="CA72" s="1" t="e">
        <f t="shared" si="97"/>
        <v>#DIV/0!</v>
      </c>
      <c r="CB72" s="1" t="e">
        <f t="shared" si="97"/>
        <v>#DIV/0!</v>
      </c>
      <c r="CC72" s="1" t="e">
        <f t="shared" si="97"/>
        <v>#DIV/0!</v>
      </c>
      <c r="CD72" s="1" t="e">
        <f t="shared" si="97"/>
        <v>#DIV/0!</v>
      </c>
      <c r="CE72" s="1" t="e">
        <f t="shared" si="97"/>
        <v>#DIV/0!</v>
      </c>
      <c r="CF72" s="1" t="e">
        <f t="shared" si="97"/>
        <v>#DIV/0!</v>
      </c>
      <c r="CG72" s="1" t="e">
        <f t="shared" si="97"/>
        <v>#DIV/0!</v>
      </c>
      <c r="CH72" s="1" t="e">
        <f t="shared" si="97"/>
        <v>#DIV/0!</v>
      </c>
      <c r="CI72" s="1" t="e">
        <f t="shared" si="97"/>
        <v>#DIV/0!</v>
      </c>
      <c r="CJ72" s="1" t="e">
        <f t="shared" si="97"/>
        <v>#DIV/0!</v>
      </c>
      <c r="CK72" s="1" t="e">
        <f t="shared" si="97"/>
        <v>#DIV/0!</v>
      </c>
      <c r="CL72" s="1" t="e">
        <f t="shared" si="97"/>
        <v>#DIV/0!</v>
      </c>
      <c r="CM72" s="1" t="e">
        <f t="shared" si="97"/>
        <v>#DIV/0!</v>
      </c>
      <c r="CN72" s="1" t="e">
        <f t="shared" si="97"/>
        <v>#DIV/0!</v>
      </c>
      <c r="CO72" s="1" t="e">
        <f t="shared" si="97"/>
        <v>#DIV/0!</v>
      </c>
      <c r="CP72" s="1" t="e">
        <f t="shared" si="97"/>
        <v>#DIV/0!</v>
      </c>
      <c r="CQ72" s="1" t="e">
        <f t="shared" si="97"/>
        <v>#DIV/0!</v>
      </c>
      <c r="CR72" s="1" t="e">
        <f t="shared" si="97"/>
        <v>#DIV/0!</v>
      </c>
      <c r="CS72" s="1" t="e">
        <f t="shared" si="97"/>
        <v>#DIV/0!</v>
      </c>
      <c r="CT72" s="1" t="e">
        <f t="shared" si="97"/>
        <v>#DIV/0!</v>
      </c>
      <c r="CU72" s="1" t="e">
        <f t="shared" si="97"/>
        <v>#DIV/0!</v>
      </c>
      <c r="CV72" s="1" t="e">
        <f t="shared" si="97"/>
        <v>#DIV/0!</v>
      </c>
      <c r="CW72" s="1" t="e">
        <f t="shared" si="97"/>
        <v>#DIV/0!</v>
      </c>
      <c r="CX72" s="1" t="e">
        <f t="shared" si="97"/>
        <v>#DIV/0!</v>
      </c>
      <c r="CY72" s="1" t="e">
        <f t="shared" si="97"/>
        <v>#DIV/0!</v>
      </c>
      <c r="CZ72" s="1" t="e">
        <f t="shared" si="97"/>
        <v>#DIV/0!</v>
      </c>
      <c r="DA72" s="1" t="e">
        <f t="shared" si="97"/>
        <v>#DIV/0!</v>
      </c>
      <c r="DB72" s="1" t="e">
        <f t="shared" si="97"/>
        <v>#DIV/0!</v>
      </c>
      <c r="DC72" s="1" t="e">
        <f t="shared" si="97"/>
        <v>#DIV/0!</v>
      </c>
      <c r="DD72" s="1" t="e">
        <f t="shared" si="97"/>
        <v>#DIV/0!</v>
      </c>
      <c r="DE72" s="1" t="e">
        <f t="shared" si="97"/>
        <v>#DIV/0!</v>
      </c>
      <c r="DF72" s="1" t="e">
        <f t="shared" si="97"/>
        <v>#DIV/0!</v>
      </c>
      <c r="DG72" s="1" t="e">
        <f t="shared" si="97"/>
        <v>#DIV/0!</v>
      </c>
      <c r="DH72" s="1" t="e">
        <f t="shared" si="97"/>
        <v>#DIV/0!</v>
      </c>
      <c r="DI72" s="1" t="e">
        <f t="shared" si="97"/>
        <v>#DIV/0!</v>
      </c>
      <c r="DJ72" s="1" t="e">
        <f t="shared" si="97"/>
        <v>#DIV/0!</v>
      </c>
      <c r="DK72" s="1" t="e">
        <f t="shared" si="97"/>
        <v>#DIV/0!</v>
      </c>
      <c r="DL72" s="1" t="e">
        <f t="shared" si="97"/>
        <v>#DIV/0!</v>
      </c>
      <c r="DM72" s="1" t="e">
        <f t="shared" si="97"/>
        <v>#DIV/0!</v>
      </c>
      <c r="DN72" s="1" t="e">
        <f t="shared" si="97"/>
        <v>#DIV/0!</v>
      </c>
      <c r="DO72" s="1" t="e">
        <f t="shared" si="97"/>
        <v>#DIV/0!</v>
      </c>
      <c r="DP72" s="1" t="e">
        <f t="shared" si="97"/>
        <v>#DIV/0!</v>
      </c>
      <c r="DQ72" s="1" t="e">
        <f t="shared" si="97"/>
        <v>#DIV/0!</v>
      </c>
      <c r="DR72" s="1" t="e">
        <f t="shared" si="97"/>
        <v>#DIV/0!</v>
      </c>
      <c r="DS72" s="1" t="e">
        <f t="shared" si="97"/>
        <v>#DIV/0!</v>
      </c>
      <c r="DT72" s="1" t="e">
        <f t="shared" si="97"/>
        <v>#DIV/0!</v>
      </c>
      <c r="DU72" s="1" t="e">
        <f t="shared" si="97"/>
        <v>#DIV/0!</v>
      </c>
      <c r="DV72" s="1" t="e">
        <f t="shared" si="97"/>
        <v>#DIV/0!</v>
      </c>
      <c r="DW72" s="1" t="e">
        <f t="shared" si="97"/>
        <v>#DIV/0!</v>
      </c>
      <c r="DX72" s="1" t="e">
        <f t="shared" si="97"/>
        <v>#DIV/0!</v>
      </c>
      <c r="DY72" s="1" t="e">
        <f t="shared" si="97"/>
        <v>#DIV/0!</v>
      </c>
      <c r="DZ72" s="1" t="e">
        <f t="shared" si="97"/>
        <v>#DIV/0!</v>
      </c>
      <c r="EA72" s="1" t="e">
        <f t="shared" si="97"/>
        <v>#DIV/0!</v>
      </c>
      <c r="EB72" s="1" t="e">
        <f t="shared" si="97"/>
        <v>#DIV/0!</v>
      </c>
      <c r="EC72" s="1" t="e">
        <f t="shared" si="97"/>
        <v>#DIV/0!</v>
      </c>
      <c r="ED72" s="1" t="e">
        <f t="shared" si="97"/>
        <v>#DIV/0!</v>
      </c>
      <c r="EE72" s="1" t="e">
        <f t="shared" si="97"/>
        <v>#DIV/0!</v>
      </c>
      <c r="EF72" s="1" t="e">
        <f t="shared" si="97"/>
        <v>#DIV/0!</v>
      </c>
      <c r="EG72" s="1" t="e">
        <f t="shared" si="97"/>
        <v>#DIV/0!</v>
      </c>
      <c r="EH72" s="1" t="e">
        <f aca="true" t="shared" si="98" ref="EH72:GS72">EH30-EH57^2*(EH68-EH26)+EH61*(EH67-EH25)</f>
        <v>#DIV/0!</v>
      </c>
      <c r="EI72" s="1" t="e">
        <f t="shared" si="98"/>
        <v>#DIV/0!</v>
      </c>
      <c r="EJ72" s="1" t="e">
        <f t="shared" si="98"/>
        <v>#DIV/0!</v>
      </c>
      <c r="EK72" s="1" t="e">
        <f t="shared" si="98"/>
        <v>#DIV/0!</v>
      </c>
      <c r="EL72" s="1" t="e">
        <f t="shared" si="98"/>
        <v>#DIV/0!</v>
      </c>
      <c r="EM72" s="1" t="e">
        <f t="shared" si="98"/>
        <v>#DIV/0!</v>
      </c>
      <c r="EN72" s="1" t="e">
        <f t="shared" si="98"/>
        <v>#DIV/0!</v>
      </c>
      <c r="EO72" s="1" t="e">
        <f t="shared" si="98"/>
        <v>#DIV/0!</v>
      </c>
      <c r="EP72" s="1" t="e">
        <f t="shared" si="98"/>
        <v>#DIV/0!</v>
      </c>
      <c r="EQ72" s="1" t="e">
        <f t="shared" si="98"/>
        <v>#DIV/0!</v>
      </c>
      <c r="ER72" s="1" t="e">
        <f t="shared" si="98"/>
        <v>#DIV/0!</v>
      </c>
      <c r="ES72" s="1" t="e">
        <f t="shared" si="98"/>
        <v>#DIV/0!</v>
      </c>
      <c r="ET72" s="1" t="e">
        <f t="shared" si="98"/>
        <v>#DIV/0!</v>
      </c>
      <c r="EU72" s="1" t="e">
        <f t="shared" si="98"/>
        <v>#DIV/0!</v>
      </c>
      <c r="EV72" s="1" t="e">
        <f t="shared" si="98"/>
        <v>#DIV/0!</v>
      </c>
      <c r="EW72" s="1" t="e">
        <f t="shared" si="98"/>
        <v>#DIV/0!</v>
      </c>
      <c r="EX72" s="1" t="e">
        <f t="shared" si="98"/>
        <v>#DIV/0!</v>
      </c>
      <c r="EY72" s="1" t="e">
        <f t="shared" si="98"/>
        <v>#DIV/0!</v>
      </c>
      <c r="EZ72" s="1" t="e">
        <f t="shared" si="98"/>
        <v>#DIV/0!</v>
      </c>
      <c r="FA72" s="1" t="e">
        <f t="shared" si="98"/>
        <v>#DIV/0!</v>
      </c>
      <c r="FB72" s="1" t="e">
        <f t="shared" si="98"/>
        <v>#DIV/0!</v>
      </c>
      <c r="FC72" s="1" t="e">
        <f t="shared" si="98"/>
        <v>#DIV/0!</v>
      </c>
      <c r="FD72" s="1" t="e">
        <f t="shared" si="98"/>
        <v>#DIV/0!</v>
      </c>
      <c r="FE72" s="1" t="e">
        <f t="shared" si="98"/>
        <v>#DIV/0!</v>
      </c>
      <c r="FF72" s="1" t="e">
        <f t="shared" si="98"/>
        <v>#DIV/0!</v>
      </c>
      <c r="FG72" s="1" t="e">
        <f t="shared" si="98"/>
        <v>#DIV/0!</v>
      </c>
      <c r="FH72" s="1" t="e">
        <f t="shared" si="98"/>
        <v>#DIV/0!</v>
      </c>
      <c r="FI72" s="1" t="e">
        <f t="shared" si="98"/>
        <v>#DIV/0!</v>
      </c>
      <c r="FJ72" s="1" t="e">
        <f t="shared" si="98"/>
        <v>#DIV/0!</v>
      </c>
      <c r="FK72" s="1" t="e">
        <f t="shared" si="98"/>
        <v>#DIV/0!</v>
      </c>
      <c r="FL72" s="1" t="e">
        <f t="shared" si="98"/>
        <v>#DIV/0!</v>
      </c>
      <c r="FM72" s="1" t="e">
        <f t="shared" si="98"/>
        <v>#DIV/0!</v>
      </c>
      <c r="FN72" s="1" t="e">
        <f t="shared" si="98"/>
        <v>#DIV/0!</v>
      </c>
      <c r="FO72" s="1" t="e">
        <f t="shared" si="98"/>
        <v>#DIV/0!</v>
      </c>
      <c r="FP72" s="1" t="e">
        <f t="shared" si="98"/>
        <v>#DIV/0!</v>
      </c>
      <c r="FQ72" s="1" t="e">
        <f t="shared" si="98"/>
        <v>#DIV/0!</v>
      </c>
      <c r="FR72" s="1" t="e">
        <f t="shared" si="98"/>
        <v>#DIV/0!</v>
      </c>
      <c r="FS72" s="1" t="e">
        <f t="shared" si="98"/>
        <v>#DIV/0!</v>
      </c>
      <c r="FT72" s="1" t="e">
        <f t="shared" si="98"/>
        <v>#DIV/0!</v>
      </c>
      <c r="FU72" s="1" t="e">
        <f t="shared" si="98"/>
        <v>#DIV/0!</v>
      </c>
      <c r="FV72" s="1" t="e">
        <f t="shared" si="98"/>
        <v>#DIV/0!</v>
      </c>
      <c r="FW72" s="1" t="e">
        <f t="shared" si="98"/>
        <v>#DIV/0!</v>
      </c>
      <c r="FX72" s="1" t="e">
        <f t="shared" si="98"/>
        <v>#DIV/0!</v>
      </c>
      <c r="FY72" s="1" t="e">
        <f t="shared" si="98"/>
        <v>#DIV/0!</v>
      </c>
      <c r="FZ72" s="1" t="e">
        <f t="shared" si="98"/>
        <v>#DIV/0!</v>
      </c>
      <c r="GA72" s="1" t="e">
        <f t="shared" si="98"/>
        <v>#DIV/0!</v>
      </c>
      <c r="GB72" s="1" t="e">
        <f t="shared" si="98"/>
        <v>#DIV/0!</v>
      </c>
      <c r="GC72" s="1" t="e">
        <f t="shared" si="98"/>
        <v>#DIV/0!</v>
      </c>
      <c r="GD72" s="1" t="e">
        <f t="shared" si="98"/>
        <v>#DIV/0!</v>
      </c>
      <c r="GE72" s="1" t="e">
        <f t="shared" si="98"/>
        <v>#DIV/0!</v>
      </c>
      <c r="GF72" s="1" t="e">
        <f t="shared" si="98"/>
        <v>#DIV/0!</v>
      </c>
      <c r="GG72" s="1" t="e">
        <f t="shared" si="98"/>
        <v>#DIV/0!</v>
      </c>
      <c r="GH72" s="1" t="e">
        <f t="shared" si="98"/>
        <v>#DIV/0!</v>
      </c>
      <c r="GI72" s="1" t="e">
        <f t="shared" si="98"/>
        <v>#DIV/0!</v>
      </c>
      <c r="GJ72" s="1" t="e">
        <f t="shared" si="98"/>
        <v>#DIV/0!</v>
      </c>
      <c r="GK72" s="1" t="e">
        <f t="shared" si="98"/>
        <v>#DIV/0!</v>
      </c>
      <c r="GL72" s="1" t="e">
        <f t="shared" si="98"/>
        <v>#DIV/0!</v>
      </c>
      <c r="GM72" s="1" t="e">
        <f t="shared" si="98"/>
        <v>#DIV/0!</v>
      </c>
      <c r="GN72" s="1" t="e">
        <f t="shared" si="98"/>
        <v>#DIV/0!</v>
      </c>
      <c r="GO72" s="1" t="e">
        <f t="shared" si="98"/>
        <v>#DIV/0!</v>
      </c>
      <c r="GP72" s="1" t="e">
        <f t="shared" si="98"/>
        <v>#DIV/0!</v>
      </c>
      <c r="GQ72" s="1" t="e">
        <f t="shared" si="98"/>
        <v>#DIV/0!</v>
      </c>
      <c r="GR72" s="1" t="e">
        <f t="shared" si="98"/>
        <v>#DIV/0!</v>
      </c>
      <c r="GS72" s="1" t="e">
        <f t="shared" si="98"/>
        <v>#DIV/0!</v>
      </c>
      <c r="GT72" s="1" t="e">
        <f aca="true" t="shared" si="99" ref="GT72:IV72">GT30-GT57^2*(GT68-GT26)+GT61*(GT67-GT25)</f>
        <v>#DIV/0!</v>
      </c>
      <c r="GU72" s="1" t="e">
        <f t="shared" si="99"/>
        <v>#DIV/0!</v>
      </c>
      <c r="GV72" s="1" t="e">
        <f t="shared" si="99"/>
        <v>#DIV/0!</v>
      </c>
      <c r="GW72" s="1" t="e">
        <f t="shared" si="99"/>
        <v>#DIV/0!</v>
      </c>
      <c r="GX72" s="1" t="e">
        <f t="shared" si="99"/>
        <v>#DIV/0!</v>
      </c>
      <c r="GY72" s="1" t="e">
        <f t="shared" si="99"/>
        <v>#DIV/0!</v>
      </c>
      <c r="GZ72" s="1" t="e">
        <f t="shared" si="99"/>
        <v>#DIV/0!</v>
      </c>
      <c r="HA72" s="1" t="e">
        <f t="shared" si="99"/>
        <v>#DIV/0!</v>
      </c>
      <c r="HB72" s="1" t="e">
        <f t="shared" si="99"/>
        <v>#DIV/0!</v>
      </c>
      <c r="HC72" s="1" t="e">
        <f t="shared" si="99"/>
        <v>#DIV/0!</v>
      </c>
      <c r="HD72" s="1" t="e">
        <f t="shared" si="99"/>
        <v>#DIV/0!</v>
      </c>
      <c r="HE72" s="1" t="e">
        <f t="shared" si="99"/>
        <v>#DIV/0!</v>
      </c>
      <c r="HF72" s="1" t="e">
        <f t="shared" si="99"/>
        <v>#DIV/0!</v>
      </c>
      <c r="HG72" s="1" t="e">
        <f t="shared" si="99"/>
        <v>#DIV/0!</v>
      </c>
      <c r="HH72" s="1" t="e">
        <f t="shared" si="99"/>
        <v>#DIV/0!</v>
      </c>
      <c r="HI72" s="1" t="e">
        <f t="shared" si="99"/>
        <v>#DIV/0!</v>
      </c>
      <c r="HJ72" s="1" t="e">
        <f t="shared" si="99"/>
        <v>#DIV/0!</v>
      </c>
      <c r="HK72" s="1" t="e">
        <f t="shared" si="99"/>
        <v>#DIV/0!</v>
      </c>
      <c r="HL72" s="1" t="e">
        <f t="shared" si="99"/>
        <v>#DIV/0!</v>
      </c>
      <c r="HM72" s="1" t="e">
        <f t="shared" si="99"/>
        <v>#DIV/0!</v>
      </c>
      <c r="HN72" s="1" t="e">
        <f t="shared" si="99"/>
        <v>#DIV/0!</v>
      </c>
      <c r="HO72" s="1" t="e">
        <f t="shared" si="99"/>
        <v>#DIV/0!</v>
      </c>
      <c r="HP72" s="1" t="e">
        <f t="shared" si="99"/>
        <v>#DIV/0!</v>
      </c>
      <c r="HQ72" s="1" t="e">
        <f t="shared" si="99"/>
        <v>#DIV/0!</v>
      </c>
      <c r="HR72" s="1" t="e">
        <f t="shared" si="99"/>
        <v>#DIV/0!</v>
      </c>
      <c r="HS72" s="1" t="e">
        <f t="shared" si="99"/>
        <v>#DIV/0!</v>
      </c>
      <c r="HT72" s="1" t="e">
        <f t="shared" si="99"/>
        <v>#DIV/0!</v>
      </c>
      <c r="HU72" s="1" t="e">
        <f t="shared" si="99"/>
        <v>#DIV/0!</v>
      </c>
      <c r="HV72" s="1" t="e">
        <f t="shared" si="99"/>
        <v>#DIV/0!</v>
      </c>
      <c r="HW72" s="1" t="e">
        <f t="shared" si="99"/>
        <v>#DIV/0!</v>
      </c>
      <c r="HX72" s="1" t="e">
        <f t="shared" si="99"/>
        <v>#DIV/0!</v>
      </c>
      <c r="HY72" s="1" t="e">
        <f t="shared" si="99"/>
        <v>#DIV/0!</v>
      </c>
      <c r="HZ72" s="1" t="e">
        <f t="shared" si="99"/>
        <v>#DIV/0!</v>
      </c>
      <c r="IA72" s="1" t="e">
        <f t="shared" si="99"/>
        <v>#DIV/0!</v>
      </c>
      <c r="IB72" s="1" t="e">
        <f t="shared" si="99"/>
        <v>#DIV/0!</v>
      </c>
      <c r="IC72" s="1" t="e">
        <f t="shared" si="99"/>
        <v>#DIV/0!</v>
      </c>
      <c r="ID72" s="1" t="e">
        <f t="shared" si="99"/>
        <v>#DIV/0!</v>
      </c>
      <c r="IE72" s="1" t="e">
        <f t="shared" si="99"/>
        <v>#DIV/0!</v>
      </c>
      <c r="IF72" s="1" t="e">
        <f t="shared" si="99"/>
        <v>#DIV/0!</v>
      </c>
      <c r="IG72" s="1" t="e">
        <f t="shared" si="99"/>
        <v>#DIV/0!</v>
      </c>
      <c r="IH72" s="1" t="e">
        <f t="shared" si="99"/>
        <v>#DIV/0!</v>
      </c>
      <c r="II72" s="1" t="e">
        <f t="shared" si="99"/>
        <v>#DIV/0!</v>
      </c>
      <c r="IJ72" s="1" t="e">
        <f t="shared" si="99"/>
        <v>#DIV/0!</v>
      </c>
      <c r="IK72" s="1" t="e">
        <f t="shared" si="99"/>
        <v>#DIV/0!</v>
      </c>
      <c r="IL72" s="1" t="e">
        <f t="shared" si="99"/>
        <v>#DIV/0!</v>
      </c>
      <c r="IM72" s="1" t="e">
        <f t="shared" si="99"/>
        <v>#DIV/0!</v>
      </c>
      <c r="IN72" s="1" t="e">
        <f t="shared" si="99"/>
        <v>#DIV/0!</v>
      </c>
      <c r="IO72" s="1" t="e">
        <f t="shared" si="99"/>
        <v>#DIV/0!</v>
      </c>
      <c r="IP72" s="1" t="e">
        <f t="shared" si="99"/>
        <v>#DIV/0!</v>
      </c>
      <c r="IQ72" s="1" t="e">
        <f t="shared" si="99"/>
        <v>#DIV/0!</v>
      </c>
      <c r="IR72" s="1" t="e">
        <f t="shared" si="99"/>
        <v>#DIV/0!</v>
      </c>
      <c r="IS72" s="1" t="e">
        <f t="shared" si="99"/>
        <v>#DIV/0!</v>
      </c>
      <c r="IT72" s="1" t="e">
        <f t="shared" si="99"/>
        <v>#DIV/0!</v>
      </c>
      <c r="IU72" s="1" t="e">
        <f t="shared" si="99"/>
        <v>#DIV/0!</v>
      </c>
      <c r="IV72" s="1" t="e">
        <f t="shared" si="99"/>
        <v>#DIV/0!</v>
      </c>
    </row>
    <row r="73" spans="1:13" s="11" customFormat="1" ht="16.5" thickBot="1">
      <c r="A73" s="111"/>
      <c r="B73" s="4"/>
      <c r="C73" s="4"/>
      <c r="D73" s="4"/>
      <c r="E73" s="4"/>
      <c r="F73" s="69"/>
      <c r="G73" s="69"/>
      <c r="H73" s="4"/>
      <c r="I73" s="4"/>
      <c r="J73" s="4"/>
      <c r="K73" s="4"/>
      <c r="L73" s="4"/>
      <c r="M73" s="15"/>
    </row>
    <row r="74" spans="1:26" s="116" customFormat="1" ht="12.75">
      <c r="A74" s="113" t="s">
        <v>35</v>
      </c>
      <c r="B74" s="114">
        <f aca="true" t="shared" si="100" ref="B74:Z74">B25+($B$10-$B$9)*COS(B53-$B$53)-($D$10-$D$9)*SIN(B53-$B$53)</f>
        <v>5.467838612715341</v>
      </c>
      <c r="C74" s="114">
        <f t="shared" si="100"/>
        <v>5.325770218979359</v>
      </c>
      <c r="D74" s="114">
        <f t="shared" si="100"/>
        <v>5.182105734953216</v>
      </c>
      <c r="E74" s="114">
        <f t="shared" si="100"/>
        <v>5.036846420537368</v>
      </c>
      <c r="F74" s="114">
        <f t="shared" si="100"/>
        <v>4.889989091108618</v>
      </c>
      <c r="G74" s="114">
        <f t="shared" si="100"/>
        <v>4.741525279430809</v>
      </c>
      <c r="H74" s="114">
        <f t="shared" si="100"/>
        <v>4.59144019429181</v>
      </c>
      <c r="I74" s="114">
        <f t="shared" si="100"/>
        <v>4.4397114144626775</v>
      </c>
      <c r="J74" s="114">
        <f t="shared" si="100"/>
        <v>4.286307233132489</v>
      </c>
      <c r="K74" s="114">
        <f t="shared" si="100"/>
        <v>4.131184533652215</v>
      </c>
      <c r="L74" s="114">
        <f t="shared" si="100"/>
        <v>3.974286026124522</v>
      </c>
      <c r="M74" s="115">
        <f t="shared" si="100"/>
        <v>3.815536595920398</v>
      </c>
      <c r="N74" s="116">
        <f t="shared" si="100"/>
        <v>3.65483839206372</v>
      </c>
      <c r="O74" s="116">
        <f t="shared" si="100"/>
        <v>3.4920640844134017</v>
      </c>
      <c r="P74" s="116">
        <f t="shared" si="100"/>
        <v>3.3270473860030902</v>
      </c>
      <c r="Q74" s="116">
        <f t="shared" si="100"/>
        <v>3.1595693592539513</v>
      </c>
      <c r="R74" s="116">
        <f t="shared" si="100"/>
        <v>2.989337975109518</v>
      </c>
      <c r="S74" s="116">
        <f t="shared" si="100"/>
        <v>2.815956381725023</v>
      </c>
      <c r="T74" s="116">
        <f t="shared" si="100"/>
        <v>2.638871222998995</v>
      </c>
      <c r="U74" s="116">
        <f t="shared" si="100"/>
        <v>2.4572832253724073</v>
      </c>
      <c r="V74" s="116">
        <f t="shared" si="100"/>
        <v>2.2699798857157822</v>
      </c>
      <c r="W74" s="116">
        <f t="shared" si="100"/>
        <v>2.0749871830329174</v>
      </c>
      <c r="X74" s="116">
        <f t="shared" si="100"/>
        <v>1.8687230822120302</v>
      </c>
      <c r="Y74" s="116">
        <f t="shared" si="100"/>
        <v>1.6433493929869405</v>
      </c>
      <c r="Z74" s="116">
        <f t="shared" si="100"/>
        <v>1.3726058861221189</v>
      </c>
    </row>
    <row r="75" spans="1:26" s="116" customFormat="1" ht="12.75">
      <c r="A75" s="117" t="s">
        <v>36</v>
      </c>
      <c r="B75" s="118">
        <f aca="true" t="shared" si="101" ref="B75:Z75">B26+($B$10-$B$9)*SIN(B53-$B$53)+($D$10-$D$9)*COS(B53-$B$53)</f>
        <v>5.379450695864899</v>
      </c>
      <c r="C75" s="118">
        <f t="shared" si="101"/>
        <v>5.4307609687951475</v>
      </c>
      <c r="D75" s="118">
        <f t="shared" si="101"/>
        <v>5.480200582876814</v>
      </c>
      <c r="E75" s="118">
        <f t="shared" si="101"/>
        <v>5.527726057043693</v>
      </c>
      <c r="F75" s="118">
        <f t="shared" si="101"/>
        <v>5.573294263380459</v>
      </c>
      <c r="G75" s="118">
        <f t="shared" si="101"/>
        <v>5.6168622295550135</v>
      </c>
      <c r="H75" s="118">
        <f t="shared" si="101"/>
        <v>5.658386910836033</v>
      </c>
      <c r="I75" s="118">
        <f t="shared" si="101"/>
        <v>5.697824921813165</v>
      </c>
      <c r="J75" s="118">
        <f t="shared" si="101"/>
        <v>5.735132214599144</v>
      </c>
      <c r="K75" s="118">
        <f t="shared" si="101"/>
        <v>5.770263685465279</v>
      </c>
      <c r="L75" s="118">
        <f t="shared" si="101"/>
        <v>5.8031726847510665</v>
      </c>
      <c r="M75" s="119">
        <f t="shared" si="101"/>
        <v>5.833810394189719</v>
      </c>
      <c r="N75" s="116">
        <f t="shared" si="101"/>
        <v>5.862125019292343</v>
      </c>
      <c r="O75" s="116">
        <f t="shared" si="101"/>
        <v>5.888060718260359</v>
      </c>
      <c r="P75" s="116">
        <f t="shared" si="101"/>
        <v>5.911556145999595</v>
      </c>
      <c r="Q75" s="116">
        <f t="shared" si="101"/>
        <v>5.932542418790839</v>
      </c>
      <c r="R75" s="116">
        <f t="shared" si="101"/>
        <v>5.950940175229988</v>
      </c>
      <c r="S75" s="116">
        <f t="shared" si="101"/>
        <v>5.966655165255906</v>
      </c>
      <c r="T75" s="116">
        <f t="shared" si="101"/>
        <v>5.979571311455404</v>
      </c>
      <c r="U75" s="116">
        <f t="shared" si="101"/>
        <v>5.989539131100743</v>
      </c>
      <c r="V75" s="116">
        <f t="shared" si="101"/>
        <v>5.996354878719986</v>
      </c>
      <c r="W75" s="116">
        <f t="shared" si="101"/>
        <v>5.999718842166551</v>
      </c>
      <c r="X75" s="116">
        <f t="shared" si="101"/>
        <v>5.999138281414859</v>
      </c>
      <c r="Y75" s="116">
        <f t="shared" si="101"/>
        <v>5.993637993469507</v>
      </c>
      <c r="Z75" s="116">
        <f t="shared" si="101"/>
        <v>5.980299425662107</v>
      </c>
    </row>
    <row r="76" spans="1:26" s="11" customFormat="1" ht="12.75">
      <c r="A76" s="65" t="s">
        <v>37</v>
      </c>
      <c r="B76" s="2">
        <f>B27-B57*(B75-B26)</f>
        <v>-8.09411506352544</v>
      </c>
      <c r="C76" s="2">
        <f aca="true" t="shared" si="102" ref="C76:Z76">C27-C57*(C75-C26)</f>
        <v>-8.185675155553229</v>
      </c>
      <c r="D76" s="2">
        <f t="shared" si="102"/>
        <v>-8.27704936977181</v>
      </c>
      <c r="E76" s="2">
        <f t="shared" si="102"/>
        <v>-8.368471548852934</v>
      </c>
      <c r="F76" s="2">
        <f t="shared" si="102"/>
        <v>-8.460218654747592</v>
      </c>
      <c r="G76" s="2">
        <f t="shared" si="102"/>
        <v>-8.5526209942102</v>
      </c>
      <c r="H76" s="2">
        <f t="shared" si="102"/>
        <v>-8.646075440345335</v>
      </c>
      <c r="I76" s="2">
        <f t="shared" si="102"/>
        <v>-8.741062761303844</v>
      </c>
      <c r="J76" s="2">
        <f t="shared" si="102"/>
        <v>-8.838170666254866</v>
      </c>
      <c r="K76" s="2">
        <f t="shared" si="102"/>
        <v>-8.938124947978451</v>
      </c>
      <c r="L76" s="2">
        <f t="shared" si="102"/>
        <v>-9.041832315188824</v>
      </c>
      <c r="M76" s="35">
        <f t="shared" si="102"/>
        <v>-9.150440473613767</v>
      </c>
      <c r="N76" s="11">
        <f t="shared" si="102"/>
        <v>-9.265424294091886</v>
      </c>
      <c r="O76" s="11">
        <f t="shared" si="102"/>
        <v>-9.388712561548719</v>
      </c>
      <c r="P76" s="11">
        <f t="shared" si="102"/>
        <v>-9.522879932750604</v>
      </c>
      <c r="Q76" s="11">
        <f t="shared" si="102"/>
        <v>-9.671447710412574</v>
      </c>
      <c r="R76" s="11">
        <f t="shared" si="102"/>
        <v>-9.839374477369724</v>
      </c>
      <c r="S76" s="11">
        <f t="shared" si="102"/>
        <v>-10.033896167260536</v>
      </c>
      <c r="T76" s="11">
        <f t="shared" si="102"/>
        <v>-10.266052665428594</v>
      </c>
      <c r="U76" s="11">
        <f t="shared" si="102"/>
        <v>-10.55367827204065</v>
      </c>
      <c r="V76" s="11">
        <f t="shared" si="102"/>
        <v>-10.927862838128615</v>
      </c>
      <c r="W76" s="11">
        <f t="shared" si="102"/>
        <v>-11.44891635602707</v>
      </c>
      <c r="X76" s="11">
        <f t="shared" si="102"/>
        <v>-12.254434091090335</v>
      </c>
      <c r="Y76" s="11">
        <f t="shared" si="102"/>
        <v>-13.760721532773635</v>
      </c>
      <c r="Z76" s="11">
        <f t="shared" si="102"/>
        <v>-18.4687829093728</v>
      </c>
    </row>
    <row r="77" spans="1:26" s="11" customFormat="1" ht="12.75">
      <c r="A77" s="65" t="s">
        <v>38</v>
      </c>
      <c r="B77" s="2">
        <f>B28+B57*(B74-B25)</f>
        <v>2.992614990281806</v>
      </c>
      <c r="C77" s="2">
        <f aca="true" t="shared" si="103" ref="C77:Z77">C28+C57*(C74-C25)</f>
        <v>2.8866890746840985</v>
      </c>
      <c r="D77" s="2">
        <f t="shared" si="103"/>
        <v>2.7782583330161206</v>
      </c>
      <c r="E77" s="2">
        <f t="shared" si="103"/>
        <v>2.667348191619643</v>
      </c>
      <c r="F77" s="2">
        <f t="shared" si="103"/>
        <v>2.5539734753729992</v>
      </c>
      <c r="G77" s="2">
        <f t="shared" si="103"/>
        <v>2.438136899680102</v>
      </c>
      <c r="H77" s="2">
        <f t="shared" si="103"/>
        <v>2.31982707110775</v>
      </c>
      <c r="I77" s="2">
        <f t="shared" si="103"/>
        <v>2.1990158375946915</v>
      </c>
      <c r="J77" s="2">
        <f t="shared" si="103"/>
        <v>2.0756547601495465</v>
      </c>
      <c r="K77" s="2">
        <f t="shared" si="103"/>
        <v>1.9496703735151617</v>
      </c>
      <c r="L77" s="2">
        <f t="shared" si="103"/>
        <v>1.8209577413857134</v>
      </c>
      <c r="M77" s="35">
        <f t="shared" si="103"/>
        <v>1.6893715541284677</v>
      </c>
      <c r="N77" s="11">
        <f t="shared" si="103"/>
        <v>1.5547135947505337</v>
      </c>
      <c r="O77" s="11">
        <f t="shared" si="103"/>
        <v>1.416714683608088</v>
      </c>
      <c r="P77" s="11">
        <f t="shared" si="103"/>
        <v>1.2750079539304764</v>
      </c>
      <c r="Q77" s="11">
        <f t="shared" si="103"/>
        <v>1.1290879969870242</v>
      </c>
      <c r="R77" s="11">
        <f t="shared" si="103"/>
        <v>0.9782459396164807</v>
      </c>
      <c r="S77" s="11">
        <f t="shared" si="103"/>
        <v>0.8214613102882722</v>
      </c>
      <c r="T77" s="11">
        <f t="shared" si="103"/>
        <v>0.6572111583797036</v>
      </c>
      <c r="U77" s="11">
        <f t="shared" si="103"/>
        <v>0.4831073762708884</v>
      </c>
      <c r="V77" s="11">
        <f t="shared" si="103"/>
        <v>0.2951378973585914</v>
      </c>
      <c r="W77" s="11">
        <f t="shared" si="103"/>
        <v>0.08585461250148141</v>
      </c>
      <c r="X77" s="11">
        <f t="shared" si="103"/>
        <v>-0.1608862975426819</v>
      </c>
      <c r="Y77" s="11">
        <f t="shared" si="103"/>
        <v>-0.49108940015722213</v>
      </c>
      <c r="Z77" s="11">
        <f t="shared" si="103"/>
        <v>-1.1610078208710823</v>
      </c>
    </row>
    <row r="78" spans="1:26" s="11" customFormat="1" ht="12.75">
      <c r="A78" s="65" t="s">
        <v>39</v>
      </c>
      <c r="B78" s="2">
        <f>B29-B61*(B75-B26)-B57*(B77-B28)</f>
        <v>-5.255275480943302</v>
      </c>
      <c r="C78" s="2">
        <f aca="true" t="shared" si="104" ref="C78:Z78">C29-C61*(C75-C26)-C57*(C77-C28)</f>
        <v>-5.238629962235674</v>
      </c>
      <c r="D78" s="2">
        <f t="shared" si="104"/>
        <v>-5.234309158344501</v>
      </c>
      <c r="E78" s="2">
        <f t="shared" si="104"/>
        <v>-5.244536003420568</v>
      </c>
      <c r="F78" s="2">
        <f t="shared" si="104"/>
        <v>-5.272049616608465</v>
      </c>
      <c r="G78" s="2">
        <f t="shared" si="104"/>
        <v>-5.320252045159466</v>
      </c>
      <c r="H78" s="2">
        <f t="shared" si="104"/>
        <v>-5.393407940759384</v>
      </c>
      <c r="I78" s="2">
        <f t="shared" si="104"/>
        <v>-5.4969201997961985</v>
      </c>
      <c r="J78" s="2">
        <f t="shared" si="104"/>
        <v>-5.637716661336153</v>
      </c>
      <c r="K78" s="2">
        <f t="shared" si="104"/>
        <v>-5.824802525438359</v>
      </c>
      <c r="L78" s="2">
        <f t="shared" si="104"/>
        <v>-6.070065747233261</v>
      </c>
      <c r="M78" s="35">
        <f t="shared" si="104"/>
        <v>-6.389478569550135</v>
      </c>
      <c r="N78" s="11">
        <f t="shared" si="104"/>
        <v>-6.804937489270081</v>
      </c>
      <c r="O78" s="11">
        <f t="shared" si="104"/>
        <v>-7.347166470387805</v>
      </c>
      <c r="P78" s="11">
        <f t="shared" si="104"/>
        <v>-8.060459065061128</v>
      </c>
      <c r="Q78" s="11">
        <f t="shared" si="104"/>
        <v>-9.01074406475124</v>
      </c>
      <c r="R78" s="11">
        <f t="shared" si="104"/>
        <v>-10.299978365488037</v>
      </c>
      <c r="S78" s="11">
        <f t="shared" si="104"/>
        <v>-12.093361060137076</v>
      </c>
      <c r="T78" s="11">
        <f t="shared" si="104"/>
        <v>-14.6745931572762</v>
      </c>
      <c r="U78" s="11">
        <f t="shared" si="104"/>
        <v>-18.56868241697372</v>
      </c>
      <c r="V78" s="11">
        <f t="shared" si="104"/>
        <v>-24.849153544927816</v>
      </c>
      <c r="W78" s="11">
        <f t="shared" si="104"/>
        <v>-36.04296498905722</v>
      </c>
      <c r="X78" s="11">
        <f t="shared" si="104"/>
        <v>-59.53200376096002</v>
      </c>
      <c r="Y78" s="11">
        <f t="shared" si="104"/>
        <v>-126.99592053830975</v>
      </c>
      <c r="Z78" s="11">
        <f t="shared" si="104"/>
        <v>-610.3006889620004</v>
      </c>
    </row>
    <row r="79" spans="1:26" s="11" customFormat="1" ht="13.5" thickBot="1">
      <c r="A79" s="66" t="s">
        <v>40</v>
      </c>
      <c r="B79" s="21">
        <f>B30+B61*(B74-B25)+B57*(B76-B27)</f>
        <v>-5.99672600583897</v>
      </c>
      <c r="C79" s="21">
        <f aca="true" t="shared" si="105" ref="C79:Z79">C30+C61*(C74-C25)+C57*(C76-C27)</f>
        <v>-6.141155760507492</v>
      </c>
      <c r="D79" s="21">
        <f t="shared" si="105"/>
        <v>-6.283848102425889</v>
      </c>
      <c r="E79" s="21">
        <f t="shared" si="105"/>
        <v>-6.425374919829073</v>
      </c>
      <c r="F79" s="21">
        <f t="shared" si="105"/>
        <v>-6.566382750786639</v>
      </c>
      <c r="G79" s="21">
        <f t="shared" si="105"/>
        <v>-6.707617349367332</v>
      </c>
      <c r="H79" s="21">
        <f t="shared" si="105"/>
        <v>-6.849955862077158</v>
      </c>
      <c r="I79" s="21">
        <f t="shared" si="105"/>
        <v>-6.994449832007251</v>
      </c>
      <c r="J79" s="21">
        <f t="shared" si="105"/>
        <v>-7.142383841869382</v>
      </c>
      <c r="K79" s="21">
        <f t="shared" si="105"/>
        <v>-7.295357156356067</v>
      </c>
      <c r="L79" s="21">
        <f t="shared" si="105"/>
        <v>-7.455399907743393</v>
      </c>
      <c r="M79" s="22">
        <f t="shared" si="105"/>
        <v>-7.625142435274544</v>
      </c>
      <c r="N79" s="11">
        <f t="shared" si="105"/>
        <v>-7.808068722286164</v>
      </c>
      <c r="O79" s="11">
        <f t="shared" si="105"/>
        <v>-8.00890721668162</v>
      </c>
      <c r="P79" s="11">
        <f t="shared" si="105"/>
        <v>-8.23425455717528</v>
      </c>
      <c r="Q79" s="11">
        <f t="shared" si="105"/>
        <v>-8.493611629487516</v>
      </c>
      <c r="R79" s="11">
        <f t="shared" si="105"/>
        <v>-8.8011880226667</v>
      </c>
      <c r="S79" s="11">
        <f t="shared" si="105"/>
        <v>-9.179229573936347</v>
      </c>
      <c r="T79" s="11">
        <f t="shared" si="105"/>
        <v>-9.664602371039598</v>
      </c>
      <c r="U79" s="11">
        <f t="shared" si="105"/>
        <v>-10.32303587451263</v>
      </c>
      <c r="V79" s="11">
        <f t="shared" si="105"/>
        <v>-11.283765164573609</v>
      </c>
      <c r="W79" s="11">
        <f t="shared" si="105"/>
        <v>-12.838590599942577</v>
      </c>
      <c r="X79" s="11">
        <f t="shared" si="105"/>
        <v>-15.802583463695827</v>
      </c>
      <c r="Y79" s="11">
        <f t="shared" si="105"/>
        <v>-23.504133149824934</v>
      </c>
      <c r="Z79" s="11">
        <f t="shared" si="105"/>
        <v>-72.67747292220324</v>
      </c>
    </row>
    <row r="80" spans="1:13" s="11" customFormat="1" ht="13.5" thickBot="1">
      <c r="A80" s="82" t="s">
        <v>126</v>
      </c>
      <c r="B80" s="21">
        <v>9</v>
      </c>
      <c r="C80" s="21" t="s">
        <v>127</v>
      </c>
      <c r="D80" s="21">
        <v>5.5</v>
      </c>
      <c r="E80" s="21"/>
      <c r="F80" s="21" t="s">
        <v>125</v>
      </c>
      <c r="G80" s="21"/>
      <c r="H80" s="21"/>
      <c r="I80" s="21"/>
      <c r="J80" s="21"/>
      <c r="K80" s="21"/>
      <c r="L80" s="21"/>
      <c r="M80" s="22"/>
    </row>
    <row r="81" spans="1:256" s="11" customFormat="1" ht="13.5" thickBot="1">
      <c r="A81" s="82" t="s">
        <v>35</v>
      </c>
      <c r="B81" s="21">
        <f>B25+($B$80-$B$9)*COS(B53-$B$53)-($D$80-$D$9)*SIN(B53-$B$53)</f>
        <v>9</v>
      </c>
      <c r="C81" s="21">
        <f aca="true" t="shared" si="106" ref="C81:BN81">C25+($B$80-$B$9)*COS(C53-$B$53)-($D$80-$D$9)*SIN(C53-$B$53)</f>
        <v>8.85931712755536</v>
      </c>
      <c r="D81" s="21">
        <f t="shared" si="106"/>
        <v>8.716283003856141</v>
      </c>
      <c r="E81" s="21">
        <f t="shared" si="106"/>
        <v>8.570888260858645</v>
      </c>
      <c r="F81" s="21">
        <f t="shared" si="106"/>
        <v>8.423113981514824</v>
      </c>
      <c r="G81" s="21">
        <f t="shared" si="106"/>
        <v>8.272930188961254</v>
      </c>
      <c r="H81" s="21">
        <f t="shared" si="106"/>
        <v>8.120293940387809</v>
      </c>
      <c r="I81" s="21">
        <f t="shared" si="106"/>
        <v>7.96514690714224</v>
      </c>
      <c r="J81" s="21">
        <f t="shared" si="106"/>
        <v>7.80741227682619</v>
      </c>
      <c r="K81" s="21">
        <f t="shared" si="106"/>
        <v>7.646990746004506</v>
      </c>
      <c r="L81" s="21">
        <f t="shared" si="106"/>
        <v>7.4837552716676985</v>
      </c>
      <c r="M81" s="21">
        <f t="shared" si="106"/>
        <v>7.317544095665735</v>
      </c>
      <c r="N81" s="21">
        <f t="shared" si="106"/>
        <v>7.148151314350893</v>
      </c>
      <c r="O81" s="21">
        <f t="shared" si="106"/>
        <v>6.975313873930557</v>
      </c>
      <c r="P81" s="21">
        <f t="shared" si="106"/>
        <v>6.7986932162630636</v>
      </c>
      <c r="Q81" s="21">
        <f t="shared" si="106"/>
        <v>6.61784865881601</v>
      </c>
      <c r="R81" s="21">
        <f t="shared" si="106"/>
        <v>6.4321975154205955</v>
      </c>
      <c r="S81" s="21">
        <f t="shared" si="106"/>
        <v>6.240952975104273</v>
      </c>
      <c r="T81" s="21">
        <f t="shared" si="106"/>
        <v>6.043022581305953</v>
      </c>
      <c r="U81" s="21">
        <f t="shared" si="106"/>
        <v>5.83683200449364</v>
      </c>
      <c r="V81" s="21">
        <f t="shared" si="106"/>
        <v>5.619994178085097</v>
      </c>
      <c r="W81" s="21">
        <f t="shared" si="106"/>
        <v>5.388618222122481</v>
      </c>
      <c r="X81" s="21">
        <f t="shared" si="106"/>
        <v>5.135624008948747</v>
      </c>
      <c r="Y81" s="21">
        <f t="shared" si="106"/>
        <v>4.845450369813189</v>
      </c>
      <c r="Z81" s="21">
        <f t="shared" si="106"/>
        <v>4.465629640575399</v>
      </c>
      <c r="AA81" s="21">
        <f t="shared" si="106"/>
        <v>4.290774637653544</v>
      </c>
      <c r="AB81" s="21">
        <f t="shared" si="106"/>
        <v>4.290774637653544</v>
      </c>
      <c r="AC81" s="21">
        <f t="shared" si="106"/>
        <v>4.290774637653544</v>
      </c>
      <c r="AD81" s="21">
        <f t="shared" si="106"/>
        <v>4.290774637653544</v>
      </c>
      <c r="AE81" s="21">
        <f t="shared" si="106"/>
        <v>4.290774637653544</v>
      </c>
      <c r="AF81" s="21">
        <f t="shared" si="106"/>
        <v>4.290774637653544</v>
      </c>
      <c r="AG81" s="21">
        <f t="shared" si="106"/>
        <v>4.290774637653544</v>
      </c>
      <c r="AH81" s="21">
        <f t="shared" si="106"/>
        <v>4.290774637653544</v>
      </c>
      <c r="AI81" s="21">
        <f t="shared" si="106"/>
        <v>4.290774637653544</v>
      </c>
      <c r="AJ81" s="21">
        <f t="shared" si="106"/>
        <v>4.290774637653544</v>
      </c>
      <c r="AK81" s="21">
        <f t="shared" si="106"/>
        <v>4.290774637653544</v>
      </c>
      <c r="AL81" s="21">
        <f t="shared" si="106"/>
        <v>4.290774637653544</v>
      </c>
      <c r="AM81" s="21">
        <f t="shared" si="106"/>
        <v>4.290774637653544</v>
      </c>
      <c r="AN81" s="21">
        <f t="shared" si="106"/>
        <v>4.290774637653544</v>
      </c>
      <c r="AO81" s="21">
        <f t="shared" si="106"/>
        <v>4.290774637653544</v>
      </c>
      <c r="AP81" s="21">
        <f t="shared" si="106"/>
        <v>4.290774637653544</v>
      </c>
      <c r="AQ81" s="21">
        <f t="shared" si="106"/>
        <v>4.290774637653544</v>
      </c>
      <c r="AR81" s="21">
        <f t="shared" si="106"/>
        <v>4.290774637653544</v>
      </c>
      <c r="AS81" s="21">
        <f t="shared" si="106"/>
        <v>4.290774637653544</v>
      </c>
      <c r="AT81" s="21">
        <f t="shared" si="106"/>
        <v>4.290774637653544</v>
      </c>
      <c r="AU81" s="21">
        <f t="shared" si="106"/>
        <v>4.290774637653544</v>
      </c>
      <c r="AV81" s="21">
        <f t="shared" si="106"/>
        <v>4.290774637653544</v>
      </c>
      <c r="AW81" s="21">
        <f t="shared" si="106"/>
        <v>4.290774637653544</v>
      </c>
      <c r="AX81" s="21">
        <f t="shared" si="106"/>
        <v>4.290774637653544</v>
      </c>
      <c r="AY81" s="21">
        <f t="shared" si="106"/>
        <v>4.290774637653544</v>
      </c>
      <c r="AZ81" s="21">
        <f t="shared" si="106"/>
        <v>4.290774637653544</v>
      </c>
      <c r="BA81" s="21">
        <f t="shared" si="106"/>
        <v>4.290774637653544</v>
      </c>
      <c r="BB81" s="21">
        <f t="shared" si="106"/>
        <v>4.290774637653544</v>
      </c>
      <c r="BC81" s="21">
        <f t="shared" si="106"/>
        <v>4.290774637653544</v>
      </c>
      <c r="BD81" s="21">
        <f t="shared" si="106"/>
        <v>4.290774637653544</v>
      </c>
      <c r="BE81" s="21">
        <f t="shared" si="106"/>
        <v>4.290774637653544</v>
      </c>
      <c r="BF81" s="21">
        <f t="shared" si="106"/>
        <v>4.290774637653544</v>
      </c>
      <c r="BG81" s="21">
        <f t="shared" si="106"/>
        <v>4.290774637653544</v>
      </c>
      <c r="BH81" s="21">
        <f t="shared" si="106"/>
        <v>4.290774637653544</v>
      </c>
      <c r="BI81" s="21">
        <f t="shared" si="106"/>
        <v>4.290774637653544</v>
      </c>
      <c r="BJ81" s="21">
        <f t="shared" si="106"/>
        <v>4.290774637653544</v>
      </c>
      <c r="BK81" s="21">
        <f t="shared" si="106"/>
        <v>4.290774637653544</v>
      </c>
      <c r="BL81" s="21">
        <f t="shared" si="106"/>
        <v>4.290774637653544</v>
      </c>
      <c r="BM81" s="21">
        <f t="shared" si="106"/>
        <v>4.290774637653544</v>
      </c>
      <c r="BN81" s="21">
        <f t="shared" si="106"/>
        <v>4.290774637653544</v>
      </c>
      <c r="BO81" s="21">
        <f aca="true" t="shared" si="107" ref="BO81:DZ81">BO25+($B$80-$B$9)*COS(BO53-$B$53)-($D$80-$D$9)*SIN(BO53-$B$53)</f>
        <v>4.290774637653544</v>
      </c>
      <c r="BP81" s="21">
        <f t="shared" si="107"/>
        <v>4.290774637653544</v>
      </c>
      <c r="BQ81" s="21">
        <f t="shared" si="107"/>
        <v>4.290774637653544</v>
      </c>
      <c r="BR81" s="21">
        <f t="shared" si="107"/>
        <v>4.290774637653544</v>
      </c>
      <c r="BS81" s="21">
        <f t="shared" si="107"/>
        <v>4.290774637653544</v>
      </c>
      <c r="BT81" s="21">
        <f t="shared" si="107"/>
        <v>4.290774637653544</v>
      </c>
      <c r="BU81" s="21">
        <f t="shared" si="107"/>
        <v>4.290774637653544</v>
      </c>
      <c r="BV81" s="21">
        <f t="shared" si="107"/>
        <v>4.290774637653544</v>
      </c>
      <c r="BW81" s="21">
        <f t="shared" si="107"/>
        <v>4.290774637653544</v>
      </c>
      <c r="BX81" s="21">
        <f t="shared" si="107"/>
        <v>4.290774637653544</v>
      </c>
      <c r="BY81" s="21">
        <f t="shared" si="107"/>
        <v>4.290774637653544</v>
      </c>
      <c r="BZ81" s="21">
        <f t="shared" si="107"/>
        <v>4.290774637653544</v>
      </c>
      <c r="CA81" s="21">
        <f t="shared" si="107"/>
        <v>4.290774637653544</v>
      </c>
      <c r="CB81" s="21">
        <f t="shared" si="107"/>
        <v>4.290774637653544</v>
      </c>
      <c r="CC81" s="21">
        <f t="shared" si="107"/>
        <v>4.290774637653544</v>
      </c>
      <c r="CD81" s="21">
        <f t="shared" si="107"/>
        <v>4.290774637653544</v>
      </c>
      <c r="CE81" s="21">
        <f t="shared" si="107"/>
        <v>4.290774637653544</v>
      </c>
      <c r="CF81" s="21">
        <f t="shared" si="107"/>
        <v>4.290774637653544</v>
      </c>
      <c r="CG81" s="21">
        <f t="shared" si="107"/>
        <v>4.290774637653544</v>
      </c>
      <c r="CH81" s="21">
        <f t="shared" si="107"/>
        <v>4.290774637653544</v>
      </c>
      <c r="CI81" s="21">
        <f t="shared" si="107"/>
        <v>4.290774637653544</v>
      </c>
      <c r="CJ81" s="21">
        <f t="shared" si="107"/>
        <v>4.290774637653544</v>
      </c>
      <c r="CK81" s="21">
        <f t="shared" si="107"/>
        <v>4.290774637653544</v>
      </c>
      <c r="CL81" s="21">
        <f t="shared" si="107"/>
        <v>4.290774637653544</v>
      </c>
      <c r="CM81" s="21">
        <f t="shared" si="107"/>
        <v>4.290774637653544</v>
      </c>
      <c r="CN81" s="21">
        <f t="shared" si="107"/>
        <v>4.290774637653544</v>
      </c>
      <c r="CO81" s="21">
        <f t="shared" si="107"/>
        <v>4.290774637653544</v>
      </c>
      <c r="CP81" s="21">
        <f t="shared" si="107"/>
        <v>4.290774637653544</v>
      </c>
      <c r="CQ81" s="21">
        <f t="shared" si="107"/>
        <v>4.290774637653544</v>
      </c>
      <c r="CR81" s="21">
        <f t="shared" si="107"/>
        <v>4.290774637653544</v>
      </c>
      <c r="CS81" s="21">
        <f t="shared" si="107"/>
        <v>4.290774637653544</v>
      </c>
      <c r="CT81" s="21">
        <f t="shared" si="107"/>
        <v>4.290774637653544</v>
      </c>
      <c r="CU81" s="21">
        <f t="shared" si="107"/>
        <v>4.290774637653544</v>
      </c>
      <c r="CV81" s="21">
        <f t="shared" si="107"/>
        <v>4.290774637653544</v>
      </c>
      <c r="CW81" s="21">
        <f t="shared" si="107"/>
        <v>4.290774637653544</v>
      </c>
      <c r="CX81" s="21">
        <f t="shared" si="107"/>
        <v>4.290774637653544</v>
      </c>
      <c r="CY81" s="21">
        <f t="shared" si="107"/>
        <v>4.290774637653544</v>
      </c>
      <c r="CZ81" s="21">
        <f t="shared" si="107"/>
        <v>4.290774637653544</v>
      </c>
      <c r="DA81" s="21">
        <f t="shared" si="107"/>
        <v>4.290774637653544</v>
      </c>
      <c r="DB81" s="21">
        <f t="shared" si="107"/>
        <v>4.290774637653544</v>
      </c>
      <c r="DC81" s="21">
        <f t="shared" si="107"/>
        <v>4.290774637653544</v>
      </c>
      <c r="DD81" s="21">
        <f t="shared" si="107"/>
        <v>4.290774637653544</v>
      </c>
      <c r="DE81" s="21">
        <f t="shared" si="107"/>
        <v>4.290774637653544</v>
      </c>
      <c r="DF81" s="21">
        <f t="shared" si="107"/>
        <v>4.290774637653544</v>
      </c>
      <c r="DG81" s="21">
        <f t="shared" si="107"/>
        <v>4.290774637653544</v>
      </c>
      <c r="DH81" s="21">
        <f t="shared" si="107"/>
        <v>4.290774637653544</v>
      </c>
      <c r="DI81" s="21">
        <f t="shared" si="107"/>
        <v>4.290774637653544</v>
      </c>
      <c r="DJ81" s="21">
        <f t="shared" si="107"/>
        <v>4.290774637653544</v>
      </c>
      <c r="DK81" s="21">
        <f t="shared" si="107"/>
        <v>4.290774637653544</v>
      </c>
      <c r="DL81" s="21">
        <f t="shared" si="107"/>
        <v>4.290774637653544</v>
      </c>
      <c r="DM81" s="21">
        <f t="shared" si="107"/>
        <v>4.290774637653544</v>
      </c>
      <c r="DN81" s="21">
        <f t="shared" si="107"/>
        <v>4.290774637653544</v>
      </c>
      <c r="DO81" s="21">
        <f t="shared" si="107"/>
        <v>4.290774637653544</v>
      </c>
      <c r="DP81" s="21">
        <f t="shared" si="107"/>
        <v>4.290774637653544</v>
      </c>
      <c r="DQ81" s="21">
        <f t="shared" si="107"/>
        <v>4.290774637653544</v>
      </c>
      <c r="DR81" s="21">
        <f t="shared" si="107"/>
        <v>4.290774637653544</v>
      </c>
      <c r="DS81" s="21">
        <f t="shared" si="107"/>
        <v>4.290774637653544</v>
      </c>
      <c r="DT81" s="21">
        <f t="shared" si="107"/>
        <v>4.290774637653544</v>
      </c>
      <c r="DU81" s="21">
        <f t="shared" si="107"/>
        <v>4.290774637653544</v>
      </c>
      <c r="DV81" s="21">
        <f t="shared" si="107"/>
        <v>4.290774637653544</v>
      </c>
      <c r="DW81" s="21">
        <f t="shared" si="107"/>
        <v>4.290774637653544</v>
      </c>
      <c r="DX81" s="21">
        <f t="shared" si="107"/>
        <v>4.290774637653544</v>
      </c>
      <c r="DY81" s="21">
        <f t="shared" si="107"/>
        <v>4.290774637653544</v>
      </c>
      <c r="DZ81" s="21">
        <f t="shared" si="107"/>
        <v>4.290774637653544</v>
      </c>
      <c r="EA81" s="21">
        <f aca="true" t="shared" si="108" ref="EA81:GL81">EA25+($B$80-$B$9)*COS(EA53-$B$53)-($D$80-$D$9)*SIN(EA53-$B$53)</f>
        <v>4.290774637653544</v>
      </c>
      <c r="EB81" s="21">
        <f t="shared" si="108"/>
        <v>4.290774637653544</v>
      </c>
      <c r="EC81" s="21">
        <f t="shared" si="108"/>
        <v>4.290774637653544</v>
      </c>
      <c r="ED81" s="21">
        <f t="shared" si="108"/>
        <v>4.290774637653544</v>
      </c>
      <c r="EE81" s="21">
        <f t="shared" si="108"/>
        <v>4.290774637653544</v>
      </c>
      <c r="EF81" s="21">
        <f t="shared" si="108"/>
        <v>4.290774637653544</v>
      </c>
      <c r="EG81" s="21">
        <f t="shared" si="108"/>
        <v>4.290774637653544</v>
      </c>
      <c r="EH81" s="21">
        <f t="shared" si="108"/>
        <v>4.290774637653544</v>
      </c>
      <c r="EI81" s="21">
        <f t="shared" si="108"/>
        <v>4.290774637653544</v>
      </c>
      <c r="EJ81" s="21">
        <f t="shared" si="108"/>
        <v>4.290774637653544</v>
      </c>
      <c r="EK81" s="21">
        <f t="shared" si="108"/>
        <v>4.290774637653544</v>
      </c>
      <c r="EL81" s="21">
        <f t="shared" si="108"/>
        <v>4.290774637653544</v>
      </c>
      <c r="EM81" s="21">
        <f t="shared" si="108"/>
        <v>4.290774637653544</v>
      </c>
      <c r="EN81" s="21">
        <f t="shared" si="108"/>
        <v>4.290774637653544</v>
      </c>
      <c r="EO81" s="21">
        <f t="shared" si="108"/>
        <v>4.290774637653544</v>
      </c>
      <c r="EP81" s="21">
        <f t="shared" si="108"/>
        <v>4.290774637653544</v>
      </c>
      <c r="EQ81" s="21">
        <f t="shared" si="108"/>
        <v>4.290774637653544</v>
      </c>
      <c r="ER81" s="21">
        <f t="shared" si="108"/>
        <v>4.290774637653544</v>
      </c>
      <c r="ES81" s="21">
        <f t="shared" si="108"/>
        <v>4.290774637653544</v>
      </c>
      <c r="ET81" s="21">
        <f t="shared" si="108"/>
        <v>4.290774637653544</v>
      </c>
      <c r="EU81" s="21">
        <f t="shared" si="108"/>
        <v>4.290774637653544</v>
      </c>
      <c r="EV81" s="21">
        <f t="shared" si="108"/>
        <v>4.290774637653544</v>
      </c>
      <c r="EW81" s="21">
        <f t="shared" si="108"/>
        <v>4.290774637653544</v>
      </c>
      <c r="EX81" s="21">
        <f t="shared" si="108"/>
        <v>4.290774637653544</v>
      </c>
      <c r="EY81" s="21">
        <f t="shared" si="108"/>
        <v>4.290774637653544</v>
      </c>
      <c r="EZ81" s="21">
        <f t="shared" si="108"/>
        <v>4.290774637653544</v>
      </c>
      <c r="FA81" s="21">
        <f t="shared" si="108"/>
        <v>4.290774637653544</v>
      </c>
      <c r="FB81" s="21">
        <f t="shared" si="108"/>
        <v>4.290774637653544</v>
      </c>
      <c r="FC81" s="21">
        <f t="shared" si="108"/>
        <v>4.290774637653544</v>
      </c>
      <c r="FD81" s="21">
        <f t="shared" si="108"/>
        <v>4.290774637653544</v>
      </c>
      <c r="FE81" s="21">
        <f t="shared" si="108"/>
        <v>4.290774637653544</v>
      </c>
      <c r="FF81" s="21">
        <f t="shared" si="108"/>
        <v>4.290774637653544</v>
      </c>
      <c r="FG81" s="21">
        <f t="shared" si="108"/>
        <v>4.290774637653544</v>
      </c>
      <c r="FH81" s="21">
        <f t="shared" si="108"/>
        <v>4.290774637653544</v>
      </c>
      <c r="FI81" s="21">
        <f t="shared" si="108"/>
        <v>4.290774637653544</v>
      </c>
      <c r="FJ81" s="21">
        <f t="shared" si="108"/>
        <v>4.290774637653544</v>
      </c>
      <c r="FK81" s="21">
        <f t="shared" si="108"/>
        <v>4.290774637653544</v>
      </c>
      <c r="FL81" s="21">
        <f t="shared" si="108"/>
        <v>4.290774637653544</v>
      </c>
      <c r="FM81" s="21">
        <f t="shared" si="108"/>
        <v>4.290774637653544</v>
      </c>
      <c r="FN81" s="21">
        <f t="shared" si="108"/>
        <v>4.290774637653544</v>
      </c>
      <c r="FO81" s="21">
        <f t="shared" si="108"/>
        <v>4.290774637653544</v>
      </c>
      <c r="FP81" s="21">
        <f t="shared" si="108"/>
        <v>4.290774637653544</v>
      </c>
      <c r="FQ81" s="21">
        <f t="shared" si="108"/>
        <v>4.290774637653544</v>
      </c>
      <c r="FR81" s="21">
        <f t="shared" si="108"/>
        <v>4.290774637653544</v>
      </c>
      <c r="FS81" s="21">
        <f t="shared" si="108"/>
        <v>4.290774637653544</v>
      </c>
      <c r="FT81" s="21">
        <f t="shared" si="108"/>
        <v>4.290774637653544</v>
      </c>
      <c r="FU81" s="21">
        <f t="shared" si="108"/>
        <v>4.290774637653544</v>
      </c>
      <c r="FV81" s="21">
        <f t="shared" si="108"/>
        <v>4.290774637653544</v>
      </c>
      <c r="FW81" s="21">
        <f t="shared" si="108"/>
        <v>4.290774637653544</v>
      </c>
      <c r="FX81" s="21">
        <f t="shared" si="108"/>
        <v>4.290774637653544</v>
      </c>
      <c r="FY81" s="21">
        <f t="shared" si="108"/>
        <v>4.290774637653544</v>
      </c>
      <c r="FZ81" s="21">
        <f t="shared" si="108"/>
        <v>4.290774637653544</v>
      </c>
      <c r="GA81" s="21">
        <f t="shared" si="108"/>
        <v>4.290774637653544</v>
      </c>
      <c r="GB81" s="21">
        <f t="shared" si="108"/>
        <v>4.290774637653544</v>
      </c>
      <c r="GC81" s="21">
        <f t="shared" si="108"/>
        <v>4.290774637653544</v>
      </c>
      <c r="GD81" s="21">
        <f t="shared" si="108"/>
        <v>4.290774637653544</v>
      </c>
      <c r="GE81" s="21">
        <f t="shared" si="108"/>
        <v>4.290774637653544</v>
      </c>
      <c r="GF81" s="21">
        <f t="shared" si="108"/>
        <v>4.290774637653544</v>
      </c>
      <c r="GG81" s="21">
        <f t="shared" si="108"/>
        <v>4.290774637653544</v>
      </c>
      <c r="GH81" s="21">
        <f t="shared" si="108"/>
        <v>4.290774637653544</v>
      </c>
      <c r="GI81" s="21">
        <f t="shared" si="108"/>
        <v>4.290774637653544</v>
      </c>
      <c r="GJ81" s="21">
        <f t="shared" si="108"/>
        <v>4.290774637653544</v>
      </c>
      <c r="GK81" s="21">
        <f t="shared" si="108"/>
        <v>4.290774637653544</v>
      </c>
      <c r="GL81" s="21">
        <f t="shared" si="108"/>
        <v>4.290774637653544</v>
      </c>
      <c r="GM81" s="21">
        <f aca="true" t="shared" si="109" ref="GM81:IV81">GM25+($B$80-$B$9)*COS(GM53-$B$53)-($D$80-$D$9)*SIN(GM53-$B$53)</f>
        <v>4.290774637653544</v>
      </c>
      <c r="GN81" s="21">
        <f t="shared" si="109"/>
        <v>4.290774637653544</v>
      </c>
      <c r="GO81" s="21">
        <f t="shared" si="109"/>
        <v>4.290774637653544</v>
      </c>
      <c r="GP81" s="21">
        <f t="shared" si="109"/>
        <v>4.290774637653544</v>
      </c>
      <c r="GQ81" s="21">
        <f t="shared" si="109"/>
        <v>4.290774637653544</v>
      </c>
      <c r="GR81" s="21">
        <f t="shared" si="109"/>
        <v>4.290774637653544</v>
      </c>
      <c r="GS81" s="21">
        <f t="shared" si="109"/>
        <v>4.290774637653544</v>
      </c>
      <c r="GT81" s="21">
        <f t="shared" si="109"/>
        <v>4.290774637653544</v>
      </c>
      <c r="GU81" s="21">
        <f t="shared" si="109"/>
        <v>4.290774637653544</v>
      </c>
      <c r="GV81" s="21">
        <f t="shared" si="109"/>
        <v>4.290774637653544</v>
      </c>
      <c r="GW81" s="21">
        <f t="shared" si="109"/>
        <v>4.290774637653544</v>
      </c>
      <c r="GX81" s="21">
        <f t="shared" si="109"/>
        <v>4.290774637653544</v>
      </c>
      <c r="GY81" s="21">
        <f t="shared" si="109"/>
        <v>4.290774637653544</v>
      </c>
      <c r="GZ81" s="21">
        <f t="shared" si="109"/>
        <v>4.290774637653544</v>
      </c>
      <c r="HA81" s="21">
        <f t="shared" si="109"/>
        <v>4.290774637653544</v>
      </c>
      <c r="HB81" s="21">
        <f t="shared" si="109"/>
        <v>4.290774637653544</v>
      </c>
      <c r="HC81" s="21">
        <f t="shared" si="109"/>
        <v>4.290774637653544</v>
      </c>
      <c r="HD81" s="21">
        <f t="shared" si="109"/>
        <v>4.290774637653544</v>
      </c>
      <c r="HE81" s="21">
        <f t="shared" si="109"/>
        <v>4.290774637653544</v>
      </c>
      <c r="HF81" s="21">
        <f t="shared" si="109"/>
        <v>4.290774637653544</v>
      </c>
      <c r="HG81" s="21">
        <f t="shared" si="109"/>
        <v>4.290774637653544</v>
      </c>
      <c r="HH81" s="21">
        <f t="shared" si="109"/>
        <v>4.290774637653544</v>
      </c>
      <c r="HI81" s="21">
        <f t="shared" si="109"/>
        <v>4.290774637653544</v>
      </c>
      <c r="HJ81" s="21">
        <f t="shared" si="109"/>
        <v>4.290774637653544</v>
      </c>
      <c r="HK81" s="21">
        <f t="shared" si="109"/>
        <v>4.290774637653544</v>
      </c>
      <c r="HL81" s="21">
        <f t="shared" si="109"/>
        <v>4.290774637653544</v>
      </c>
      <c r="HM81" s="21">
        <f t="shared" si="109"/>
        <v>4.290774637653544</v>
      </c>
      <c r="HN81" s="21">
        <f t="shared" si="109"/>
        <v>4.290774637653544</v>
      </c>
      <c r="HO81" s="21">
        <f t="shared" si="109"/>
        <v>4.290774637653544</v>
      </c>
      <c r="HP81" s="21">
        <f t="shared" si="109"/>
        <v>4.290774637653544</v>
      </c>
      <c r="HQ81" s="21">
        <f t="shared" si="109"/>
        <v>4.290774637653544</v>
      </c>
      <c r="HR81" s="21">
        <f t="shared" si="109"/>
        <v>4.290774637653544</v>
      </c>
      <c r="HS81" s="21">
        <f t="shared" si="109"/>
        <v>4.290774637653544</v>
      </c>
      <c r="HT81" s="21">
        <f t="shared" si="109"/>
        <v>4.290774637653544</v>
      </c>
      <c r="HU81" s="21">
        <f t="shared" si="109"/>
        <v>4.290774637653544</v>
      </c>
      <c r="HV81" s="21">
        <f t="shared" si="109"/>
        <v>4.290774637653544</v>
      </c>
      <c r="HW81" s="21">
        <f t="shared" si="109"/>
        <v>4.290774637653544</v>
      </c>
      <c r="HX81" s="21">
        <f t="shared" si="109"/>
        <v>4.290774637653544</v>
      </c>
      <c r="HY81" s="21">
        <f t="shared" si="109"/>
        <v>4.290774637653544</v>
      </c>
      <c r="HZ81" s="21">
        <f t="shared" si="109"/>
        <v>4.290774637653544</v>
      </c>
      <c r="IA81" s="21">
        <f t="shared" si="109"/>
        <v>4.290774637653544</v>
      </c>
      <c r="IB81" s="21">
        <f t="shared" si="109"/>
        <v>4.290774637653544</v>
      </c>
      <c r="IC81" s="21">
        <f t="shared" si="109"/>
        <v>4.290774637653544</v>
      </c>
      <c r="ID81" s="21">
        <f t="shared" si="109"/>
        <v>4.290774637653544</v>
      </c>
      <c r="IE81" s="21">
        <f t="shared" si="109"/>
        <v>4.290774637653544</v>
      </c>
      <c r="IF81" s="21">
        <f t="shared" si="109"/>
        <v>4.290774637653544</v>
      </c>
      <c r="IG81" s="21">
        <f t="shared" si="109"/>
        <v>4.290774637653544</v>
      </c>
      <c r="IH81" s="21">
        <f t="shared" si="109"/>
        <v>4.290774637653544</v>
      </c>
      <c r="II81" s="21">
        <f t="shared" si="109"/>
        <v>4.290774637653544</v>
      </c>
      <c r="IJ81" s="21">
        <f t="shared" si="109"/>
        <v>4.290774637653544</v>
      </c>
      <c r="IK81" s="21">
        <f t="shared" si="109"/>
        <v>4.290774637653544</v>
      </c>
      <c r="IL81" s="21">
        <f t="shared" si="109"/>
        <v>4.290774637653544</v>
      </c>
      <c r="IM81" s="21">
        <f t="shared" si="109"/>
        <v>4.290774637653544</v>
      </c>
      <c r="IN81" s="21">
        <f t="shared" si="109"/>
        <v>4.290774637653544</v>
      </c>
      <c r="IO81" s="21">
        <f t="shared" si="109"/>
        <v>4.290774637653544</v>
      </c>
      <c r="IP81" s="21">
        <f t="shared" si="109"/>
        <v>4.290774637653544</v>
      </c>
      <c r="IQ81" s="21">
        <f t="shared" si="109"/>
        <v>4.290774637653544</v>
      </c>
      <c r="IR81" s="21">
        <f t="shared" si="109"/>
        <v>4.290774637653544</v>
      </c>
      <c r="IS81" s="21">
        <f t="shared" si="109"/>
        <v>4.290774637653544</v>
      </c>
      <c r="IT81" s="21">
        <f t="shared" si="109"/>
        <v>4.290774637653544</v>
      </c>
      <c r="IU81" s="21">
        <f t="shared" si="109"/>
        <v>4.290774637653544</v>
      </c>
      <c r="IV81" s="21">
        <f t="shared" si="109"/>
        <v>4.290774637653544</v>
      </c>
    </row>
    <row r="82" spans="1:256" s="11" customFormat="1" ht="13.5" thickBot="1">
      <c r="A82" s="82" t="s">
        <v>36</v>
      </c>
      <c r="B82" s="21">
        <f>B26+($B$80-$B$9)*SIN(B53-$B$53)+($D$80-$D$9)*COS(B53-$B$53)</f>
        <v>5.5</v>
      </c>
      <c r="C82" s="21">
        <f aca="true" t="shared" si="110" ref="C82:BN82">C26+($B$80-$B$9)*SIN(C53-$B$53)+($D$80-$D$9)*COS(C53-$B$53)</f>
        <v>5.499626384245364</v>
      </c>
      <c r="D82" s="21">
        <f t="shared" si="110"/>
        <v>5.497148518503523</v>
      </c>
      <c r="E82" s="21">
        <f t="shared" si="110"/>
        <v>5.49244899068685</v>
      </c>
      <c r="F82" s="21">
        <f t="shared" si="110"/>
        <v>5.485403937722335</v>
      </c>
      <c r="G82" s="21">
        <f t="shared" si="110"/>
        <v>5.475881502161489</v>
      </c>
      <c r="H82" s="21">
        <f t="shared" si="110"/>
        <v>5.463739950375883</v>
      </c>
      <c r="I82" s="21">
        <f t="shared" si="110"/>
        <v>5.448825348505593</v>
      </c>
      <c r="J82" s="21">
        <f t="shared" si="110"/>
        <v>5.430968653620959</v>
      </c>
      <c r="K82" s="21">
        <f t="shared" si="110"/>
        <v>5.409982021017602</v>
      </c>
      <c r="L82" s="21">
        <f t="shared" si="110"/>
        <v>5.385654044282472</v>
      </c>
      <c r="M82" s="21">
        <f t="shared" si="110"/>
        <v>5.357743516241293</v>
      </c>
      <c r="N82" s="21">
        <f t="shared" si="110"/>
        <v>5.32597109779816</v>
      </c>
      <c r="O82" s="21">
        <f t="shared" si="110"/>
        <v>5.290007957727607</v>
      </c>
      <c r="P82" s="21">
        <f t="shared" si="110"/>
        <v>5.249459906929558</v>
      </c>
      <c r="Q82" s="21">
        <f t="shared" si="110"/>
        <v>5.2038446166995325</v>
      </c>
      <c r="R82" s="21">
        <f t="shared" si="110"/>
        <v>5.152557819312015</v>
      </c>
      <c r="S82" s="21">
        <f t="shared" si="110"/>
        <v>5.094821158180778</v>
      </c>
      <c r="T82" s="21">
        <f t="shared" si="110"/>
        <v>5.029597769566457</v>
      </c>
      <c r="U82" s="21">
        <f t="shared" si="110"/>
        <v>4.955447138049677</v>
      </c>
      <c r="V82" s="21">
        <f t="shared" si="110"/>
        <v>4.870255219953737</v>
      </c>
      <c r="W82" s="21">
        <f t="shared" si="110"/>
        <v>4.770676313474254</v>
      </c>
      <c r="X82" s="21">
        <f t="shared" si="110"/>
        <v>4.65078575501869</v>
      </c>
      <c r="Y82" s="21">
        <f t="shared" si="110"/>
        <v>4.497895524071608</v>
      </c>
      <c r="Z82" s="21">
        <f t="shared" si="110"/>
        <v>4.27035783164789</v>
      </c>
      <c r="AA82" s="21">
        <f t="shared" si="110"/>
        <v>2.6912910953732627</v>
      </c>
      <c r="AB82" s="21">
        <f t="shared" si="110"/>
        <v>2.6912910953732627</v>
      </c>
      <c r="AC82" s="21">
        <f t="shared" si="110"/>
        <v>2.6912910953732627</v>
      </c>
      <c r="AD82" s="21">
        <f t="shared" si="110"/>
        <v>2.6912910953732627</v>
      </c>
      <c r="AE82" s="21">
        <f t="shared" si="110"/>
        <v>2.6912910953732627</v>
      </c>
      <c r="AF82" s="21">
        <f t="shared" si="110"/>
        <v>2.6912910953732627</v>
      </c>
      <c r="AG82" s="21">
        <f t="shared" si="110"/>
        <v>2.6912910953732627</v>
      </c>
      <c r="AH82" s="21">
        <f t="shared" si="110"/>
        <v>2.6912910953732627</v>
      </c>
      <c r="AI82" s="21">
        <f t="shared" si="110"/>
        <v>2.6912910953732627</v>
      </c>
      <c r="AJ82" s="21">
        <f t="shared" si="110"/>
        <v>2.6912910953732627</v>
      </c>
      <c r="AK82" s="21">
        <f t="shared" si="110"/>
        <v>2.6912910953732627</v>
      </c>
      <c r="AL82" s="21">
        <f t="shared" si="110"/>
        <v>2.6912910953732627</v>
      </c>
      <c r="AM82" s="21">
        <f t="shared" si="110"/>
        <v>2.6912910953732627</v>
      </c>
      <c r="AN82" s="21">
        <f t="shared" si="110"/>
        <v>2.6912910953732627</v>
      </c>
      <c r="AO82" s="21">
        <f t="shared" si="110"/>
        <v>2.6912910953732627</v>
      </c>
      <c r="AP82" s="21">
        <f t="shared" si="110"/>
        <v>2.6912910953732627</v>
      </c>
      <c r="AQ82" s="21">
        <f t="shared" si="110"/>
        <v>2.6912910953732627</v>
      </c>
      <c r="AR82" s="21">
        <f t="shared" si="110"/>
        <v>2.6912910953732627</v>
      </c>
      <c r="AS82" s="21">
        <f t="shared" si="110"/>
        <v>2.6912910953732627</v>
      </c>
      <c r="AT82" s="21">
        <f t="shared" si="110"/>
        <v>2.6912910953732627</v>
      </c>
      <c r="AU82" s="21">
        <f t="shared" si="110"/>
        <v>2.6912910953732627</v>
      </c>
      <c r="AV82" s="21">
        <f t="shared" si="110"/>
        <v>2.6912910953732627</v>
      </c>
      <c r="AW82" s="21">
        <f t="shared" si="110"/>
        <v>2.6912910953732627</v>
      </c>
      <c r="AX82" s="21">
        <f t="shared" si="110"/>
        <v>2.6912910953732627</v>
      </c>
      <c r="AY82" s="21">
        <f t="shared" si="110"/>
        <v>2.6912910953732627</v>
      </c>
      <c r="AZ82" s="21">
        <f t="shared" si="110"/>
        <v>2.6912910953732627</v>
      </c>
      <c r="BA82" s="21">
        <f t="shared" si="110"/>
        <v>2.6912910953732627</v>
      </c>
      <c r="BB82" s="21">
        <f t="shared" si="110"/>
        <v>2.6912910953732627</v>
      </c>
      <c r="BC82" s="21">
        <f t="shared" si="110"/>
        <v>2.6912910953732627</v>
      </c>
      <c r="BD82" s="21">
        <f t="shared" si="110"/>
        <v>2.6912910953732627</v>
      </c>
      <c r="BE82" s="21">
        <f t="shared" si="110"/>
        <v>2.6912910953732627</v>
      </c>
      <c r="BF82" s="21">
        <f t="shared" si="110"/>
        <v>2.6912910953732627</v>
      </c>
      <c r="BG82" s="21">
        <f t="shared" si="110"/>
        <v>2.6912910953732627</v>
      </c>
      <c r="BH82" s="21">
        <f t="shared" si="110"/>
        <v>2.6912910953732627</v>
      </c>
      <c r="BI82" s="21">
        <f t="shared" si="110"/>
        <v>2.6912910953732627</v>
      </c>
      <c r="BJ82" s="21">
        <f t="shared" si="110"/>
        <v>2.6912910953732627</v>
      </c>
      <c r="BK82" s="21">
        <f t="shared" si="110"/>
        <v>2.6912910953732627</v>
      </c>
      <c r="BL82" s="21">
        <f t="shared" si="110"/>
        <v>2.6912910953732627</v>
      </c>
      <c r="BM82" s="21">
        <f t="shared" si="110"/>
        <v>2.6912910953732627</v>
      </c>
      <c r="BN82" s="21">
        <f t="shared" si="110"/>
        <v>2.6912910953732627</v>
      </c>
      <c r="BO82" s="21">
        <f aca="true" t="shared" si="111" ref="BO82:DZ82">BO26+($B$80-$B$9)*SIN(BO53-$B$53)+($D$80-$D$9)*COS(BO53-$B$53)</f>
        <v>2.6912910953732627</v>
      </c>
      <c r="BP82" s="21">
        <f t="shared" si="111"/>
        <v>2.6912910953732627</v>
      </c>
      <c r="BQ82" s="21">
        <f t="shared" si="111"/>
        <v>2.6912910953732627</v>
      </c>
      <c r="BR82" s="21">
        <f t="shared" si="111"/>
        <v>2.6912910953732627</v>
      </c>
      <c r="BS82" s="21">
        <f t="shared" si="111"/>
        <v>2.6912910953732627</v>
      </c>
      <c r="BT82" s="21">
        <f t="shared" si="111"/>
        <v>2.6912910953732627</v>
      </c>
      <c r="BU82" s="21">
        <f t="shared" si="111"/>
        <v>2.6912910953732627</v>
      </c>
      <c r="BV82" s="21">
        <f t="shared" si="111"/>
        <v>2.6912910953732627</v>
      </c>
      <c r="BW82" s="21">
        <f t="shared" si="111"/>
        <v>2.6912910953732627</v>
      </c>
      <c r="BX82" s="21">
        <f t="shared" si="111"/>
        <v>2.6912910953732627</v>
      </c>
      <c r="BY82" s="21">
        <f t="shared" si="111"/>
        <v>2.6912910953732627</v>
      </c>
      <c r="BZ82" s="21">
        <f t="shared" si="111"/>
        <v>2.6912910953732627</v>
      </c>
      <c r="CA82" s="21">
        <f t="shared" si="111"/>
        <v>2.6912910953732627</v>
      </c>
      <c r="CB82" s="21">
        <f t="shared" si="111"/>
        <v>2.6912910953732627</v>
      </c>
      <c r="CC82" s="21">
        <f t="shared" si="111"/>
        <v>2.6912910953732627</v>
      </c>
      <c r="CD82" s="21">
        <f t="shared" si="111"/>
        <v>2.6912910953732627</v>
      </c>
      <c r="CE82" s="21">
        <f t="shared" si="111"/>
        <v>2.6912910953732627</v>
      </c>
      <c r="CF82" s="21">
        <f t="shared" si="111"/>
        <v>2.6912910953732627</v>
      </c>
      <c r="CG82" s="21">
        <f t="shared" si="111"/>
        <v>2.6912910953732627</v>
      </c>
      <c r="CH82" s="21">
        <f t="shared" si="111"/>
        <v>2.6912910953732627</v>
      </c>
      <c r="CI82" s="21">
        <f t="shared" si="111"/>
        <v>2.6912910953732627</v>
      </c>
      <c r="CJ82" s="21">
        <f t="shared" si="111"/>
        <v>2.6912910953732627</v>
      </c>
      <c r="CK82" s="21">
        <f t="shared" si="111"/>
        <v>2.6912910953732627</v>
      </c>
      <c r="CL82" s="21">
        <f t="shared" si="111"/>
        <v>2.6912910953732627</v>
      </c>
      <c r="CM82" s="21">
        <f t="shared" si="111"/>
        <v>2.6912910953732627</v>
      </c>
      <c r="CN82" s="21">
        <f t="shared" si="111"/>
        <v>2.6912910953732627</v>
      </c>
      <c r="CO82" s="21">
        <f t="shared" si="111"/>
        <v>2.6912910953732627</v>
      </c>
      <c r="CP82" s="21">
        <f t="shared" si="111"/>
        <v>2.6912910953732627</v>
      </c>
      <c r="CQ82" s="21">
        <f t="shared" si="111"/>
        <v>2.6912910953732627</v>
      </c>
      <c r="CR82" s="21">
        <f t="shared" si="111"/>
        <v>2.6912910953732627</v>
      </c>
      <c r="CS82" s="21">
        <f t="shared" si="111"/>
        <v>2.6912910953732627</v>
      </c>
      <c r="CT82" s="21">
        <f t="shared" si="111"/>
        <v>2.6912910953732627</v>
      </c>
      <c r="CU82" s="21">
        <f t="shared" si="111"/>
        <v>2.6912910953732627</v>
      </c>
      <c r="CV82" s="21">
        <f t="shared" si="111"/>
        <v>2.6912910953732627</v>
      </c>
      <c r="CW82" s="21">
        <f t="shared" si="111"/>
        <v>2.6912910953732627</v>
      </c>
      <c r="CX82" s="21">
        <f t="shared" si="111"/>
        <v>2.6912910953732627</v>
      </c>
      <c r="CY82" s="21">
        <f t="shared" si="111"/>
        <v>2.6912910953732627</v>
      </c>
      <c r="CZ82" s="21">
        <f t="shared" si="111"/>
        <v>2.6912910953732627</v>
      </c>
      <c r="DA82" s="21">
        <f t="shared" si="111"/>
        <v>2.6912910953732627</v>
      </c>
      <c r="DB82" s="21">
        <f t="shared" si="111"/>
        <v>2.6912910953732627</v>
      </c>
      <c r="DC82" s="21">
        <f t="shared" si="111"/>
        <v>2.6912910953732627</v>
      </c>
      <c r="DD82" s="21">
        <f t="shared" si="111"/>
        <v>2.6912910953732627</v>
      </c>
      <c r="DE82" s="21">
        <f t="shared" si="111"/>
        <v>2.6912910953732627</v>
      </c>
      <c r="DF82" s="21">
        <f t="shared" si="111"/>
        <v>2.6912910953732627</v>
      </c>
      <c r="DG82" s="21">
        <f t="shared" si="111"/>
        <v>2.6912910953732627</v>
      </c>
      <c r="DH82" s="21">
        <f t="shared" si="111"/>
        <v>2.6912910953732627</v>
      </c>
      <c r="DI82" s="21">
        <f t="shared" si="111"/>
        <v>2.6912910953732627</v>
      </c>
      <c r="DJ82" s="21">
        <f t="shared" si="111"/>
        <v>2.6912910953732627</v>
      </c>
      <c r="DK82" s="21">
        <f t="shared" si="111"/>
        <v>2.6912910953732627</v>
      </c>
      <c r="DL82" s="21">
        <f t="shared" si="111"/>
        <v>2.6912910953732627</v>
      </c>
      <c r="DM82" s="21">
        <f t="shared" si="111"/>
        <v>2.6912910953732627</v>
      </c>
      <c r="DN82" s="21">
        <f t="shared" si="111"/>
        <v>2.6912910953732627</v>
      </c>
      <c r="DO82" s="21">
        <f t="shared" si="111"/>
        <v>2.6912910953732627</v>
      </c>
      <c r="DP82" s="21">
        <f t="shared" si="111"/>
        <v>2.6912910953732627</v>
      </c>
      <c r="DQ82" s="21">
        <f t="shared" si="111"/>
        <v>2.6912910953732627</v>
      </c>
      <c r="DR82" s="21">
        <f t="shared" si="111"/>
        <v>2.6912910953732627</v>
      </c>
      <c r="DS82" s="21">
        <f t="shared" si="111"/>
        <v>2.6912910953732627</v>
      </c>
      <c r="DT82" s="21">
        <f t="shared" si="111"/>
        <v>2.6912910953732627</v>
      </c>
      <c r="DU82" s="21">
        <f t="shared" si="111"/>
        <v>2.6912910953732627</v>
      </c>
      <c r="DV82" s="21">
        <f t="shared" si="111"/>
        <v>2.6912910953732627</v>
      </c>
      <c r="DW82" s="21">
        <f t="shared" si="111"/>
        <v>2.6912910953732627</v>
      </c>
      <c r="DX82" s="21">
        <f t="shared" si="111"/>
        <v>2.6912910953732627</v>
      </c>
      <c r="DY82" s="21">
        <f t="shared" si="111"/>
        <v>2.6912910953732627</v>
      </c>
      <c r="DZ82" s="21">
        <f t="shared" si="111"/>
        <v>2.6912910953732627</v>
      </c>
      <c r="EA82" s="21">
        <f aca="true" t="shared" si="112" ref="EA82:GL82">EA26+($B$80-$B$9)*SIN(EA53-$B$53)+($D$80-$D$9)*COS(EA53-$B$53)</f>
        <v>2.6912910953732627</v>
      </c>
      <c r="EB82" s="21">
        <f t="shared" si="112"/>
        <v>2.6912910953732627</v>
      </c>
      <c r="EC82" s="21">
        <f t="shared" si="112"/>
        <v>2.6912910953732627</v>
      </c>
      <c r="ED82" s="21">
        <f t="shared" si="112"/>
        <v>2.6912910953732627</v>
      </c>
      <c r="EE82" s="21">
        <f t="shared" si="112"/>
        <v>2.6912910953732627</v>
      </c>
      <c r="EF82" s="21">
        <f t="shared" si="112"/>
        <v>2.6912910953732627</v>
      </c>
      <c r="EG82" s="21">
        <f t="shared" si="112"/>
        <v>2.6912910953732627</v>
      </c>
      <c r="EH82" s="21">
        <f t="shared" si="112"/>
        <v>2.6912910953732627</v>
      </c>
      <c r="EI82" s="21">
        <f t="shared" si="112"/>
        <v>2.6912910953732627</v>
      </c>
      <c r="EJ82" s="21">
        <f t="shared" si="112"/>
        <v>2.6912910953732627</v>
      </c>
      <c r="EK82" s="21">
        <f t="shared" si="112"/>
        <v>2.6912910953732627</v>
      </c>
      <c r="EL82" s="21">
        <f t="shared" si="112"/>
        <v>2.6912910953732627</v>
      </c>
      <c r="EM82" s="21">
        <f t="shared" si="112"/>
        <v>2.6912910953732627</v>
      </c>
      <c r="EN82" s="21">
        <f t="shared" si="112"/>
        <v>2.6912910953732627</v>
      </c>
      <c r="EO82" s="21">
        <f t="shared" si="112"/>
        <v>2.6912910953732627</v>
      </c>
      <c r="EP82" s="21">
        <f t="shared" si="112"/>
        <v>2.6912910953732627</v>
      </c>
      <c r="EQ82" s="21">
        <f t="shared" si="112"/>
        <v>2.6912910953732627</v>
      </c>
      <c r="ER82" s="21">
        <f t="shared" si="112"/>
        <v>2.6912910953732627</v>
      </c>
      <c r="ES82" s="21">
        <f t="shared" si="112"/>
        <v>2.6912910953732627</v>
      </c>
      <c r="ET82" s="21">
        <f t="shared" si="112"/>
        <v>2.6912910953732627</v>
      </c>
      <c r="EU82" s="21">
        <f t="shared" si="112"/>
        <v>2.6912910953732627</v>
      </c>
      <c r="EV82" s="21">
        <f t="shared" si="112"/>
        <v>2.6912910953732627</v>
      </c>
      <c r="EW82" s="21">
        <f t="shared" si="112"/>
        <v>2.6912910953732627</v>
      </c>
      <c r="EX82" s="21">
        <f t="shared" si="112"/>
        <v>2.6912910953732627</v>
      </c>
      <c r="EY82" s="21">
        <f t="shared" si="112"/>
        <v>2.6912910953732627</v>
      </c>
      <c r="EZ82" s="21">
        <f t="shared" si="112"/>
        <v>2.6912910953732627</v>
      </c>
      <c r="FA82" s="21">
        <f t="shared" si="112"/>
        <v>2.6912910953732627</v>
      </c>
      <c r="FB82" s="21">
        <f t="shared" si="112"/>
        <v>2.6912910953732627</v>
      </c>
      <c r="FC82" s="21">
        <f t="shared" si="112"/>
        <v>2.6912910953732627</v>
      </c>
      <c r="FD82" s="21">
        <f t="shared" si="112"/>
        <v>2.6912910953732627</v>
      </c>
      <c r="FE82" s="21">
        <f t="shared" si="112"/>
        <v>2.6912910953732627</v>
      </c>
      <c r="FF82" s="21">
        <f t="shared" si="112"/>
        <v>2.6912910953732627</v>
      </c>
      <c r="FG82" s="21">
        <f t="shared" si="112"/>
        <v>2.6912910953732627</v>
      </c>
      <c r="FH82" s="21">
        <f t="shared" si="112"/>
        <v>2.6912910953732627</v>
      </c>
      <c r="FI82" s="21">
        <f t="shared" si="112"/>
        <v>2.6912910953732627</v>
      </c>
      <c r="FJ82" s="21">
        <f t="shared" si="112"/>
        <v>2.6912910953732627</v>
      </c>
      <c r="FK82" s="21">
        <f t="shared" si="112"/>
        <v>2.6912910953732627</v>
      </c>
      <c r="FL82" s="21">
        <f t="shared" si="112"/>
        <v>2.6912910953732627</v>
      </c>
      <c r="FM82" s="21">
        <f t="shared" si="112"/>
        <v>2.6912910953732627</v>
      </c>
      <c r="FN82" s="21">
        <f t="shared" si="112"/>
        <v>2.6912910953732627</v>
      </c>
      <c r="FO82" s="21">
        <f t="shared" si="112"/>
        <v>2.6912910953732627</v>
      </c>
      <c r="FP82" s="21">
        <f t="shared" si="112"/>
        <v>2.6912910953732627</v>
      </c>
      <c r="FQ82" s="21">
        <f t="shared" si="112"/>
        <v>2.6912910953732627</v>
      </c>
      <c r="FR82" s="21">
        <f t="shared" si="112"/>
        <v>2.6912910953732627</v>
      </c>
      <c r="FS82" s="21">
        <f t="shared" si="112"/>
        <v>2.6912910953732627</v>
      </c>
      <c r="FT82" s="21">
        <f t="shared" si="112"/>
        <v>2.6912910953732627</v>
      </c>
      <c r="FU82" s="21">
        <f t="shared" si="112"/>
        <v>2.6912910953732627</v>
      </c>
      <c r="FV82" s="21">
        <f t="shared" si="112"/>
        <v>2.6912910953732627</v>
      </c>
      <c r="FW82" s="21">
        <f t="shared" si="112"/>
        <v>2.6912910953732627</v>
      </c>
      <c r="FX82" s="21">
        <f t="shared" si="112"/>
        <v>2.6912910953732627</v>
      </c>
      <c r="FY82" s="21">
        <f t="shared" si="112"/>
        <v>2.6912910953732627</v>
      </c>
      <c r="FZ82" s="21">
        <f t="shared" si="112"/>
        <v>2.6912910953732627</v>
      </c>
      <c r="GA82" s="21">
        <f t="shared" si="112"/>
        <v>2.6912910953732627</v>
      </c>
      <c r="GB82" s="21">
        <f t="shared" si="112"/>
        <v>2.6912910953732627</v>
      </c>
      <c r="GC82" s="21">
        <f t="shared" si="112"/>
        <v>2.6912910953732627</v>
      </c>
      <c r="GD82" s="21">
        <f t="shared" si="112"/>
        <v>2.6912910953732627</v>
      </c>
      <c r="GE82" s="21">
        <f t="shared" si="112"/>
        <v>2.6912910953732627</v>
      </c>
      <c r="GF82" s="21">
        <f t="shared" si="112"/>
        <v>2.6912910953732627</v>
      </c>
      <c r="GG82" s="21">
        <f t="shared" si="112"/>
        <v>2.6912910953732627</v>
      </c>
      <c r="GH82" s="21">
        <f t="shared" si="112"/>
        <v>2.6912910953732627</v>
      </c>
      <c r="GI82" s="21">
        <f t="shared" si="112"/>
        <v>2.6912910953732627</v>
      </c>
      <c r="GJ82" s="21">
        <f t="shared" si="112"/>
        <v>2.6912910953732627</v>
      </c>
      <c r="GK82" s="21">
        <f t="shared" si="112"/>
        <v>2.6912910953732627</v>
      </c>
      <c r="GL82" s="21">
        <f t="shared" si="112"/>
        <v>2.6912910953732627</v>
      </c>
      <c r="GM82" s="21">
        <f aca="true" t="shared" si="113" ref="GM82:IV82">GM26+($B$80-$B$9)*SIN(GM53-$B$53)+($D$80-$D$9)*COS(GM53-$B$53)</f>
        <v>2.6912910953732627</v>
      </c>
      <c r="GN82" s="21">
        <f t="shared" si="113"/>
        <v>2.6912910953732627</v>
      </c>
      <c r="GO82" s="21">
        <f t="shared" si="113"/>
        <v>2.6912910953732627</v>
      </c>
      <c r="GP82" s="21">
        <f t="shared" si="113"/>
        <v>2.6912910953732627</v>
      </c>
      <c r="GQ82" s="21">
        <f t="shared" si="113"/>
        <v>2.6912910953732627</v>
      </c>
      <c r="GR82" s="21">
        <f t="shared" si="113"/>
        <v>2.6912910953732627</v>
      </c>
      <c r="GS82" s="21">
        <f t="shared" si="113"/>
        <v>2.6912910953732627</v>
      </c>
      <c r="GT82" s="21">
        <f t="shared" si="113"/>
        <v>2.6912910953732627</v>
      </c>
      <c r="GU82" s="21">
        <f t="shared" si="113"/>
        <v>2.6912910953732627</v>
      </c>
      <c r="GV82" s="21">
        <f t="shared" si="113"/>
        <v>2.6912910953732627</v>
      </c>
      <c r="GW82" s="21">
        <f t="shared" si="113"/>
        <v>2.6912910953732627</v>
      </c>
      <c r="GX82" s="21">
        <f t="shared" si="113"/>
        <v>2.6912910953732627</v>
      </c>
      <c r="GY82" s="21">
        <f t="shared" si="113"/>
        <v>2.6912910953732627</v>
      </c>
      <c r="GZ82" s="21">
        <f t="shared" si="113"/>
        <v>2.6912910953732627</v>
      </c>
      <c r="HA82" s="21">
        <f t="shared" si="113"/>
        <v>2.6912910953732627</v>
      </c>
      <c r="HB82" s="21">
        <f t="shared" si="113"/>
        <v>2.6912910953732627</v>
      </c>
      <c r="HC82" s="21">
        <f t="shared" si="113"/>
        <v>2.6912910953732627</v>
      </c>
      <c r="HD82" s="21">
        <f t="shared" si="113"/>
        <v>2.6912910953732627</v>
      </c>
      <c r="HE82" s="21">
        <f t="shared" si="113"/>
        <v>2.6912910953732627</v>
      </c>
      <c r="HF82" s="21">
        <f t="shared" si="113"/>
        <v>2.6912910953732627</v>
      </c>
      <c r="HG82" s="21">
        <f t="shared" si="113"/>
        <v>2.6912910953732627</v>
      </c>
      <c r="HH82" s="21">
        <f t="shared" si="113"/>
        <v>2.6912910953732627</v>
      </c>
      <c r="HI82" s="21">
        <f t="shared" si="113"/>
        <v>2.6912910953732627</v>
      </c>
      <c r="HJ82" s="21">
        <f t="shared" si="113"/>
        <v>2.6912910953732627</v>
      </c>
      <c r="HK82" s="21">
        <f t="shared" si="113"/>
        <v>2.6912910953732627</v>
      </c>
      <c r="HL82" s="21">
        <f t="shared" si="113"/>
        <v>2.6912910953732627</v>
      </c>
      <c r="HM82" s="21">
        <f t="shared" si="113"/>
        <v>2.6912910953732627</v>
      </c>
      <c r="HN82" s="21">
        <f t="shared" si="113"/>
        <v>2.6912910953732627</v>
      </c>
      <c r="HO82" s="21">
        <f t="shared" si="113"/>
        <v>2.6912910953732627</v>
      </c>
      <c r="HP82" s="21">
        <f t="shared" si="113"/>
        <v>2.6912910953732627</v>
      </c>
      <c r="HQ82" s="21">
        <f t="shared" si="113"/>
        <v>2.6912910953732627</v>
      </c>
      <c r="HR82" s="21">
        <f t="shared" si="113"/>
        <v>2.6912910953732627</v>
      </c>
      <c r="HS82" s="21">
        <f t="shared" si="113"/>
        <v>2.6912910953732627</v>
      </c>
      <c r="HT82" s="21">
        <f t="shared" si="113"/>
        <v>2.6912910953732627</v>
      </c>
      <c r="HU82" s="21">
        <f t="shared" si="113"/>
        <v>2.6912910953732627</v>
      </c>
      <c r="HV82" s="21">
        <f t="shared" si="113"/>
        <v>2.6912910953732627</v>
      </c>
      <c r="HW82" s="21">
        <f t="shared" si="113"/>
        <v>2.6912910953732627</v>
      </c>
      <c r="HX82" s="21">
        <f t="shared" si="113"/>
        <v>2.6912910953732627</v>
      </c>
      <c r="HY82" s="21">
        <f t="shared" si="113"/>
        <v>2.6912910953732627</v>
      </c>
      <c r="HZ82" s="21">
        <f t="shared" si="113"/>
        <v>2.6912910953732627</v>
      </c>
      <c r="IA82" s="21">
        <f t="shared" si="113"/>
        <v>2.6912910953732627</v>
      </c>
      <c r="IB82" s="21">
        <f t="shared" si="113"/>
        <v>2.6912910953732627</v>
      </c>
      <c r="IC82" s="21">
        <f t="shared" si="113"/>
        <v>2.6912910953732627</v>
      </c>
      <c r="ID82" s="21">
        <f t="shared" si="113"/>
        <v>2.6912910953732627</v>
      </c>
      <c r="IE82" s="21">
        <f t="shared" si="113"/>
        <v>2.6912910953732627</v>
      </c>
      <c r="IF82" s="21">
        <f t="shared" si="113"/>
        <v>2.6912910953732627</v>
      </c>
      <c r="IG82" s="21">
        <f t="shared" si="113"/>
        <v>2.6912910953732627</v>
      </c>
      <c r="IH82" s="21">
        <f t="shared" si="113"/>
        <v>2.6912910953732627</v>
      </c>
      <c r="II82" s="21">
        <f t="shared" si="113"/>
        <v>2.6912910953732627</v>
      </c>
      <c r="IJ82" s="21">
        <f t="shared" si="113"/>
        <v>2.6912910953732627</v>
      </c>
      <c r="IK82" s="21">
        <f t="shared" si="113"/>
        <v>2.6912910953732627</v>
      </c>
      <c r="IL82" s="21">
        <f t="shared" si="113"/>
        <v>2.6912910953732627</v>
      </c>
      <c r="IM82" s="21">
        <f t="shared" si="113"/>
        <v>2.6912910953732627</v>
      </c>
      <c r="IN82" s="21">
        <f t="shared" si="113"/>
        <v>2.6912910953732627</v>
      </c>
      <c r="IO82" s="21">
        <f t="shared" si="113"/>
        <v>2.6912910953732627</v>
      </c>
      <c r="IP82" s="21">
        <f t="shared" si="113"/>
        <v>2.6912910953732627</v>
      </c>
      <c r="IQ82" s="21">
        <f t="shared" si="113"/>
        <v>2.6912910953732627</v>
      </c>
      <c r="IR82" s="21">
        <f t="shared" si="113"/>
        <v>2.6912910953732627</v>
      </c>
      <c r="IS82" s="21">
        <f t="shared" si="113"/>
        <v>2.6912910953732627</v>
      </c>
      <c r="IT82" s="21">
        <f t="shared" si="113"/>
        <v>2.6912910953732627</v>
      </c>
      <c r="IU82" s="21">
        <f t="shared" si="113"/>
        <v>2.6912910953732627</v>
      </c>
      <c r="IV82" s="21">
        <f t="shared" si="113"/>
        <v>2.6912910953732627</v>
      </c>
    </row>
    <row r="83" spans="1:256" s="11" customFormat="1" ht="13.5" thickBot="1">
      <c r="A83" s="82" t="s">
        <v>37</v>
      </c>
      <c r="B83" s="21">
        <f>B27-B57*(B82-B26)</f>
        <v>-7.993232862193358</v>
      </c>
      <c r="C83" s="21">
        <f aca="true" t="shared" si="114" ref="C83:BN83">C27-C57*(C82-C26)</f>
        <v>-8.127845662704786</v>
      </c>
      <c r="D83" s="21">
        <f t="shared" si="114"/>
        <v>-8.26274588484936</v>
      </c>
      <c r="E83" s="21">
        <f t="shared" si="114"/>
        <v>-8.398443602834224</v>
      </c>
      <c r="F83" s="21">
        <f t="shared" si="114"/>
        <v>-8.535525904731998</v>
      </c>
      <c r="G83" s="21">
        <f t="shared" si="114"/>
        <v>-8.674676809182612</v>
      </c>
      <c r="H83" s="21">
        <f t="shared" si="114"/>
        <v>-8.816702948910185</v>
      </c>
      <c r="I83" s="21">
        <f t="shared" si="114"/>
        <v>-8.962567190789143</v>
      </c>
      <c r="J83" s="21">
        <f t="shared" si="114"/>
        <v>-9.113433339883066</v>
      </c>
      <c r="K83" s="21">
        <f t="shared" si="114"/>
        <v>-9.27072658461216</v>
      </c>
      <c r="L83" s="21">
        <f t="shared" si="114"/>
        <v>-9.436216726353365</v>
      </c>
      <c r="M83" s="21">
        <f t="shared" si="114"/>
        <v>-9.6121351077428</v>
      </c>
      <c r="N83" s="21">
        <f t="shared" si="114"/>
        <v>-9.80134262103467</v>
      </c>
      <c r="O83" s="21">
        <f t="shared" si="114"/>
        <v>-10.007577348858225</v>
      </c>
      <c r="P83" s="21">
        <f t="shared" si="114"/>
        <v>-10.235830437756734</v>
      </c>
      <c r="Q83" s="21">
        <f t="shared" si="114"/>
        <v>-10.492936410843939</v>
      </c>
      <c r="R83" s="21">
        <f t="shared" si="114"/>
        <v>-10.788538417664379</v>
      </c>
      <c r="S83" s="21">
        <f t="shared" si="114"/>
        <v>-11.136745013732012</v>
      </c>
      <c r="T83" s="21">
        <f t="shared" si="114"/>
        <v>-11.559148465784592</v>
      </c>
      <c r="U83" s="21">
        <f t="shared" si="114"/>
        <v>-12.090752430689133</v>
      </c>
      <c r="V83" s="21">
        <f t="shared" si="114"/>
        <v>-12.79281252974483</v>
      </c>
      <c r="W83" s="21">
        <f t="shared" si="114"/>
        <v>-13.784648170198883</v>
      </c>
      <c r="X83" s="21">
        <f t="shared" si="114"/>
        <v>-15.339683235196745</v>
      </c>
      <c r="Y83" s="21">
        <f t="shared" si="114"/>
        <v>-18.28909999475878</v>
      </c>
      <c r="Z83" s="21">
        <f t="shared" si="114"/>
        <v>-27.653645924605183</v>
      </c>
      <c r="AA83" s="21" t="e">
        <f t="shared" si="114"/>
        <v>#DIV/0!</v>
      </c>
      <c r="AB83" s="21" t="e">
        <f t="shared" si="114"/>
        <v>#DIV/0!</v>
      </c>
      <c r="AC83" s="21" t="e">
        <f t="shared" si="114"/>
        <v>#DIV/0!</v>
      </c>
      <c r="AD83" s="21" t="e">
        <f t="shared" si="114"/>
        <v>#DIV/0!</v>
      </c>
      <c r="AE83" s="21" t="e">
        <f t="shared" si="114"/>
        <v>#DIV/0!</v>
      </c>
      <c r="AF83" s="21" t="e">
        <f t="shared" si="114"/>
        <v>#DIV/0!</v>
      </c>
      <c r="AG83" s="21" t="e">
        <f t="shared" si="114"/>
        <v>#DIV/0!</v>
      </c>
      <c r="AH83" s="21" t="e">
        <f t="shared" si="114"/>
        <v>#DIV/0!</v>
      </c>
      <c r="AI83" s="21" t="e">
        <f t="shared" si="114"/>
        <v>#DIV/0!</v>
      </c>
      <c r="AJ83" s="21" t="e">
        <f t="shared" si="114"/>
        <v>#DIV/0!</v>
      </c>
      <c r="AK83" s="21" t="e">
        <f t="shared" si="114"/>
        <v>#DIV/0!</v>
      </c>
      <c r="AL83" s="21" t="e">
        <f t="shared" si="114"/>
        <v>#DIV/0!</v>
      </c>
      <c r="AM83" s="21" t="e">
        <f t="shared" si="114"/>
        <v>#DIV/0!</v>
      </c>
      <c r="AN83" s="21" t="e">
        <f t="shared" si="114"/>
        <v>#DIV/0!</v>
      </c>
      <c r="AO83" s="21" t="e">
        <f t="shared" si="114"/>
        <v>#DIV/0!</v>
      </c>
      <c r="AP83" s="21" t="e">
        <f t="shared" si="114"/>
        <v>#DIV/0!</v>
      </c>
      <c r="AQ83" s="21" t="e">
        <f t="shared" si="114"/>
        <v>#DIV/0!</v>
      </c>
      <c r="AR83" s="21" t="e">
        <f t="shared" si="114"/>
        <v>#DIV/0!</v>
      </c>
      <c r="AS83" s="21" t="e">
        <f t="shared" si="114"/>
        <v>#DIV/0!</v>
      </c>
      <c r="AT83" s="21" t="e">
        <f t="shared" si="114"/>
        <v>#DIV/0!</v>
      </c>
      <c r="AU83" s="21" t="e">
        <f t="shared" si="114"/>
        <v>#DIV/0!</v>
      </c>
      <c r="AV83" s="21" t="e">
        <f t="shared" si="114"/>
        <v>#DIV/0!</v>
      </c>
      <c r="AW83" s="21" t="e">
        <f t="shared" si="114"/>
        <v>#DIV/0!</v>
      </c>
      <c r="AX83" s="21" t="e">
        <f t="shared" si="114"/>
        <v>#DIV/0!</v>
      </c>
      <c r="AY83" s="21" t="e">
        <f t="shared" si="114"/>
        <v>#DIV/0!</v>
      </c>
      <c r="AZ83" s="21" t="e">
        <f t="shared" si="114"/>
        <v>#DIV/0!</v>
      </c>
      <c r="BA83" s="21" t="e">
        <f t="shared" si="114"/>
        <v>#DIV/0!</v>
      </c>
      <c r="BB83" s="21" t="e">
        <f t="shared" si="114"/>
        <v>#DIV/0!</v>
      </c>
      <c r="BC83" s="21" t="e">
        <f t="shared" si="114"/>
        <v>#DIV/0!</v>
      </c>
      <c r="BD83" s="21" t="e">
        <f t="shared" si="114"/>
        <v>#DIV/0!</v>
      </c>
      <c r="BE83" s="21" t="e">
        <f t="shared" si="114"/>
        <v>#DIV/0!</v>
      </c>
      <c r="BF83" s="21" t="e">
        <f t="shared" si="114"/>
        <v>#DIV/0!</v>
      </c>
      <c r="BG83" s="21" t="e">
        <f t="shared" si="114"/>
        <v>#DIV/0!</v>
      </c>
      <c r="BH83" s="21" t="e">
        <f t="shared" si="114"/>
        <v>#DIV/0!</v>
      </c>
      <c r="BI83" s="21" t="e">
        <f t="shared" si="114"/>
        <v>#DIV/0!</v>
      </c>
      <c r="BJ83" s="21" t="e">
        <f t="shared" si="114"/>
        <v>#DIV/0!</v>
      </c>
      <c r="BK83" s="21" t="e">
        <f t="shared" si="114"/>
        <v>#DIV/0!</v>
      </c>
      <c r="BL83" s="21" t="e">
        <f t="shared" si="114"/>
        <v>#DIV/0!</v>
      </c>
      <c r="BM83" s="21" t="e">
        <f t="shared" si="114"/>
        <v>#DIV/0!</v>
      </c>
      <c r="BN83" s="21" t="e">
        <f t="shared" si="114"/>
        <v>#DIV/0!</v>
      </c>
      <c r="BO83" s="21" t="e">
        <f aca="true" t="shared" si="115" ref="BO83:DZ83">BO27-BO57*(BO82-BO26)</f>
        <v>#DIV/0!</v>
      </c>
      <c r="BP83" s="21" t="e">
        <f t="shared" si="115"/>
        <v>#DIV/0!</v>
      </c>
      <c r="BQ83" s="21" t="e">
        <f t="shared" si="115"/>
        <v>#DIV/0!</v>
      </c>
      <c r="BR83" s="21" t="e">
        <f t="shared" si="115"/>
        <v>#DIV/0!</v>
      </c>
      <c r="BS83" s="21" t="e">
        <f t="shared" si="115"/>
        <v>#DIV/0!</v>
      </c>
      <c r="BT83" s="21" t="e">
        <f t="shared" si="115"/>
        <v>#DIV/0!</v>
      </c>
      <c r="BU83" s="21" t="e">
        <f t="shared" si="115"/>
        <v>#DIV/0!</v>
      </c>
      <c r="BV83" s="21" t="e">
        <f t="shared" si="115"/>
        <v>#DIV/0!</v>
      </c>
      <c r="BW83" s="21" t="e">
        <f t="shared" si="115"/>
        <v>#DIV/0!</v>
      </c>
      <c r="BX83" s="21" t="e">
        <f t="shared" si="115"/>
        <v>#DIV/0!</v>
      </c>
      <c r="BY83" s="21" t="e">
        <f t="shared" si="115"/>
        <v>#DIV/0!</v>
      </c>
      <c r="BZ83" s="21" t="e">
        <f t="shared" si="115"/>
        <v>#DIV/0!</v>
      </c>
      <c r="CA83" s="21" t="e">
        <f t="shared" si="115"/>
        <v>#DIV/0!</v>
      </c>
      <c r="CB83" s="21" t="e">
        <f t="shared" si="115"/>
        <v>#DIV/0!</v>
      </c>
      <c r="CC83" s="21" t="e">
        <f t="shared" si="115"/>
        <v>#DIV/0!</v>
      </c>
      <c r="CD83" s="21" t="e">
        <f t="shared" si="115"/>
        <v>#DIV/0!</v>
      </c>
      <c r="CE83" s="21" t="e">
        <f t="shared" si="115"/>
        <v>#DIV/0!</v>
      </c>
      <c r="CF83" s="21" t="e">
        <f t="shared" si="115"/>
        <v>#DIV/0!</v>
      </c>
      <c r="CG83" s="21" t="e">
        <f t="shared" si="115"/>
        <v>#DIV/0!</v>
      </c>
      <c r="CH83" s="21" t="e">
        <f t="shared" si="115"/>
        <v>#DIV/0!</v>
      </c>
      <c r="CI83" s="21" t="e">
        <f t="shared" si="115"/>
        <v>#DIV/0!</v>
      </c>
      <c r="CJ83" s="21" t="e">
        <f t="shared" si="115"/>
        <v>#DIV/0!</v>
      </c>
      <c r="CK83" s="21" t="e">
        <f t="shared" si="115"/>
        <v>#DIV/0!</v>
      </c>
      <c r="CL83" s="21" t="e">
        <f t="shared" si="115"/>
        <v>#DIV/0!</v>
      </c>
      <c r="CM83" s="21" t="e">
        <f t="shared" si="115"/>
        <v>#DIV/0!</v>
      </c>
      <c r="CN83" s="21" t="e">
        <f t="shared" si="115"/>
        <v>#DIV/0!</v>
      </c>
      <c r="CO83" s="21" t="e">
        <f t="shared" si="115"/>
        <v>#DIV/0!</v>
      </c>
      <c r="CP83" s="21" t="e">
        <f t="shared" si="115"/>
        <v>#DIV/0!</v>
      </c>
      <c r="CQ83" s="21" t="e">
        <f t="shared" si="115"/>
        <v>#DIV/0!</v>
      </c>
      <c r="CR83" s="21" t="e">
        <f t="shared" si="115"/>
        <v>#DIV/0!</v>
      </c>
      <c r="CS83" s="21" t="e">
        <f t="shared" si="115"/>
        <v>#DIV/0!</v>
      </c>
      <c r="CT83" s="21" t="e">
        <f t="shared" si="115"/>
        <v>#DIV/0!</v>
      </c>
      <c r="CU83" s="21" t="e">
        <f t="shared" si="115"/>
        <v>#DIV/0!</v>
      </c>
      <c r="CV83" s="21" t="e">
        <f t="shared" si="115"/>
        <v>#DIV/0!</v>
      </c>
      <c r="CW83" s="21" t="e">
        <f t="shared" si="115"/>
        <v>#DIV/0!</v>
      </c>
      <c r="CX83" s="21" t="e">
        <f t="shared" si="115"/>
        <v>#DIV/0!</v>
      </c>
      <c r="CY83" s="21" t="e">
        <f t="shared" si="115"/>
        <v>#DIV/0!</v>
      </c>
      <c r="CZ83" s="21" t="e">
        <f t="shared" si="115"/>
        <v>#DIV/0!</v>
      </c>
      <c r="DA83" s="21" t="e">
        <f t="shared" si="115"/>
        <v>#DIV/0!</v>
      </c>
      <c r="DB83" s="21" t="e">
        <f t="shared" si="115"/>
        <v>#DIV/0!</v>
      </c>
      <c r="DC83" s="21" t="e">
        <f t="shared" si="115"/>
        <v>#DIV/0!</v>
      </c>
      <c r="DD83" s="21" t="e">
        <f t="shared" si="115"/>
        <v>#DIV/0!</v>
      </c>
      <c r="DE83" s="21" t="e">
        <f t="shared" si="115"/>
        <v>#DIV/0!</v>
      </c>
      <c r="DF83" s="21" t="e">
        <f t="shared" si="115"/>
        <v>#DIV/0!</v>
      </c>
      <c r="DG83" s="21" t="e">
        <f t="shared" si="115"/>
        <v>#DIV/0!</v>
      </c>
      <c r="DH83" s="21" t="e">
        <f t="shared" si="115"/>
        <v>#DIV/0!</v>
      </c>
      <c r="DI83" s="21" t="e">
        <f t="shared" si="115"/>
        <v>#DIV/0!</v>
      </c>
      <c r="DJ83" s="21" t="e">
        <f t="shared" si="115"/>
        <v>#DIV/0!</v>
      </c>
      <c r="DK83" s="21" t="e">
        <f t="shared" si="115"/>
        <v>#DIV/0!</v>
      </c>
      <c r="DL83" s="21" t="e">
        <f t="shared" si="115"/>
        <v>#DIV/0!</v>
      </c>
      <c r="DM83" s="21" t="e">
        <f t="shared" si="115"/>
        <v>#DIV/0!</v>
      </c>
      <c r="DN83" s="21" t="e">
        <f t="shared" si="115"/>
        <v>#DIV/0!</v>
      </c>
      <c r="DO83" s="21" t="e">
        <f t="shared" si="115"/>
        <v>#DIV/0!</v>
      </c>
      <c r="DP83" s="21" t="e">
        <f t="shared" si="115"/>
        <v>#DIV/0!</v>
      </c>
      <c r="DQ83" s="21" t="e">
        <f t="shared" si="115"/>
        <v>#DIV/0!</v>
      </c>
      <c r="DR83" s="21" t="e">
        <f t="shared" si="115"/>
        <v>#DIV/0!</v>
      </c>
      <c r="DS83" s="21" t="e">
        <f t="shared" si="115"/>
        <v>#DIV/0!</v>
      </c>
      <c r="DT83" s="21" t="e">
        <f t="shared" si="115"/>
        <v>#DIV/0!</v>
      </c>
      <c r="DU83" s="21" t="e">
        <f t="shared" si="115"/>
        <v>#DIV/0!</v>
      </c>
      <c r="DV83" s="21" t="e">
        <f t="shared" si="115"/>
        <v>#DIV/0!</v>
      </c>
      <c r="DW83" s="21" t="e">
        <f t="shared" si="115"/>
        <v>#DIV/0!</v>
      </c>
      <c r="DX83" s="21" t="e">
        <f t="shared" si="115"/>
        <v>#DIV/0!</v>
      </c>
      <c r="DY83" s="21" t="e">
        <f t="shared" si="115"/>
        <v>#DIV/0!</v>
      </c>
      <c r="DZ83" s="21" t="e">
        <f t="shared" si="115"/>
        <v>#DIV/0!</v>
      </c>
      <c r="EA83" s="21" t="e">
        <f aca="true" t="shared" si="116" ref="EA83:GL83">EA27-EA57*(EA82-EA26)</f>
        <v>#DIV/0!</v>
      </c>
      <c r="EB83" s="21" t="e">
        <f t="shared" si="116"/>
        <v>#DIV/0!</v>
      </c>
      <c r="EC83" s="21" t="e">
        <f t="shared" si="116"/>
        <v>#DIV/0!</v>
      </c>
      <c r="ED83" s="21" t="e">
        <f t="shared" si="116"/>
        <v>#DIV/0!</v>
      </c>
      <c r="EE83" s="21" t="e">
        <f t="shared" si="116"/>
        <v>#DIV/0!</v>
      </c>
      <c r="EF83" s="21" t="e">
        <f t="shared" si="116"/>
        <v>#DIV/0!</v>
      </c>
      <c r="EG83" s="21" t="e">
        <f t="shared" si="116"/>
        <v>#DIV/0!</v>
      </c>
      <c r="EH83" s="21" t="e">
        <f t="shared" si="116"/>
        <v>#DIV/0!</v>
      </c>
      <c r="EI83" s="21" t="e">
        <f t="shared" si="116"/>
        <v>#DIV/0!</v>
      </c>
      <c r="EJ83" s="21" t="e">
        <f t="shared" si="116"/>
        <v>#DIV/0!</v>
      </c>
      <c r="EK83" s="21" t="e">
        <f t="shared" si="116"/>
        <v>#DIV/0!</v>
      </c>
      <c r="EL83" s="21" t="e">
        <f t="shared" si="116"/>
        <v>#DIV/0!</v>
      </c>
      <c r="EM83" s="21" t="e">
        <f t="shared" si="116"/>
        <v>#DIV/0!</v>
      </c>
      <c r="EN83" s="21" t="e">
        <f t="shared" si="116"/>
        <v>#DIV/0!</v>
      </c>
      <c r="EO83" s="21" t="e">
        <f t="shared" si="116"/>
        <v>#DIV/0!</v>
      </c>
      <c r="EP83" s="21" t="e">
        <f t="shared" si="116"/>
        <v>#DIV/0!</v>
      </c>
      <c r="EQ83" s="21" t="e">
        <f t="shared" si="116"/>
        <v>#DIV/0!</v>
      </c>
      <c r="ER83" s="21" t="e">
        <f t="shared" si="116"/>
        <v>#DIV/0!</v>
      </c>
      <c r="ES83" s="21" t="e">
        <f t="shared" si="116"/>
        <v>#DIV/0!</v>
      </c>
      <c r="ET83" s="21" t="e">
        <f t="shared" si="116"/>
        <v>#DIV/0!</v>
      </c>
      <c r="EU83" s="21" t="e">
        <f t="shared" si="116"/>
        <v>#DIV/0!</v>
      </c>
      <c r="EV83" s="21" t="e">
        <f t="shared" si="116"/>
        <v>#DIV/0!</v>
      </c>
      <c r="EW83" s="21" t="e">
        <f t="shared" si="116"/>
        <v>#DIV/0!</v>
      </c>
      <c r="EX83" s="21" t="e">
        <f t="shared" si="116"/>
        <v>#DIV/0!</v>
      </c>
      <c r="EY83" s="21" t="e">
        <f t="shared" si="116"/>
        <v>#DIV/0!</v>
      </c>
      <c r="EZ83" s="21" t="e">
        <f t="shared" si="116"/>
        <v>#DIV/0!</v>
      </c>
      <c r="FA83" s="21" t="e">
        <f t="shared" si="116"/>
        <v>#DIV/0!</v>
      </c>
      <c r="FB83" s="21" t="e">
        <f t="shared" si="116"/>
        <v>#DIV/0!</v>
      </c>
      <c r="FC83" s="21" t="e">
        <f t="shared" si="116"/>
        <v>#DIV/0!</v>
      </c>
      <c r="FD83" s="21" t="e">
        <f t="shared" si="116"/>
        <v>#DIV/0!</v>
      </c>
      <c r="FE83" s="21" t="e">
        <f t="shared" si="116"/>
        <v>#DIV/0!</v>
      </c>
      <c r="FF83" s="21" t="e">
        <f t="shared" si="116"/>
        <v>#DIV/0!</v>
      </c>
      <c r="FG83" s="21" t="e">
        <f t="shared" si="116"/>
        <v>#DIV/0!</v>
      </c>
      <c r="FH83" s="21" t="e">
        <f t="shared" si="116"/>
        <v>#DIV/0!</v>
      </c>
      <c r="FI83" s="21" t="e">
        <f t="shared" si="116"/>
        <v>#DIV/0!</v>
      </c>
      <c r="FJ83" s="21" t="e">
        <f t="shared" si="116"/>
        <v>#DIV/0!</v>
      </c>
      <c r="FK83" s="21" t="e">
        <f t="shared" si="116"/>
        <v>#DIV/0!</v>
      </c>
      <c r="FL83" s="21" t="e">
        <f t="shared" si="116"/>
        <v>#DIV/0!</v>
      </c>
      <c r="FM83" s="21" t="e">
        <f t="shared" si="116"/>
        <v>#DIV/0!</v>
      </c>
      <c r="FN83" s="21" t="e">
        <f t="shared" si="116"/>
        <v>#DIV/0!</v>
      </c>
      <c r="FO83" s="21" t="e">
        <f t="shared" si="116"/>
        <v>#DIV/0!</v>
      </c>
      <c r="FP83" s="21" t="e">
        <f t="shared" si="116"/>
        <v>#DIV/0!</v>
      </c>
      <c r="FQ83" s="21" t="e">
        <f t="shared" si="116"/>
        <v>#DIV/0!</v>
      </c>
      <c r="FR83" s="21" t="e">
        <f t="shared" si="116"/>
        <v>#DIV/0!</v>
      </c>
      <c r="FS83" s="21" t="e">
        <f t="shared" si="116"/>
        <v>#DIV/0!</v>
      </c>
      <c r="FT83" s="21" t="e">
        <f t="shared" si="116"/>
        <v>#DIV/0!</v>
      </c>
      <c r="FU83" s="21" t="e">
        <f t="shared" si="116"/>
        <v>#DIV/0!</v>
      </c>
      <c r="FV83" s="21" t="e">
        <f t="shared" si="116"/>
        <v>#DIV/0!</v>
      </c>
      <c r="FW83" s="21" t="e">
        <f t="shared" si="116"/>
        <v>#DIV/0!</v>
      </c>
      <c r="FX83" s="21" t="e">
        <f t="shared" si="116"/>
        <v>#DIV/0!</v>
      </c>
      <c r="FY83" s="21" t="e">
        <f t="shared" si="116"/>
        <v>#DIV/0!</v>
      </c>
      <c r="FZ83" s="21" t="e">
        <f t="shared" si="116"/>
        <v>#DIV/0!</v>
      </c>
      <c r="GA83" s="21" t="e">
        <f t="shared" si="116"/>
        <v>#DIV/0!</v>
      </c>
      <c r="GB83" s="21" t="e">
        <f t="shared" si="116"/>
        <v>#DIV/0!</v>
      </c>
      <c r="GC83" s="21" t="e">
        <f t="shared" si="116"/>
        <v>#DIV/0!</v>
      </c>
      <c r="GD83" s="21" t="e">
        <f t="shared" si="116"/>
        <v>#DIV/0!</v>
      </c>
      <c r="GE83" s="21" t="e">
        <f t="shared" si="116"/>
        <v>#DIV/0!</v>
      </c>
      <c r="GF83" s="21" t="e">
        <f t="shared" si="116"/>
        <v>#DIV/0!</v>
      </c>
      <c r="GG83" s="21" t="e">
        <f t="shared" si="116"/>
        <v>#DIV/0!</v>
      </c>
      <c r="GH83" s="21" t="e">
        <f t="shared" si="116"/>
        <v>#DIV/0!</v>
      </c>
      <c r="GI83" s="21" t="e">
        <f t="shared" si="116"/>
        <v>#DIV/0!</v>
      </c>
      <c r="GJ83" s="21" t="e">
        <f t="shared" si="116"/>
        <v>#DIV/0!</v>
      </c>
      <c r="GK83" s="21" t="e">
        <f t="shared" si="116"/>
        <v>#DIV/0!</v>
      </c>
      <c r="GL83" s="21" t="e">
        <f t="shared" si="116"/>
        <v>#DIV/0!</v>
      </c>
      <c r="GM83" s="21" t="e">
        <f aca="true" t="shared" si="117" ref="GM83:IV83">GM27-GM57*(GM82-GM26)</f>
        <v>#DIV/0!</v>
      </c>
      <c r="GN83" s="21" t="e">
        <f t="shared" si="117"/>
        <v>#DIV/0!</v>
      </c>
      <c r="GO83" s="21" t="e">
        <f t="shared" si="117"/>
        <v>#DIV/0!</v>
      </c>
      <c r="GP83" s="21" t="e">
        <f t="shared" si="117"/>
        <v>#DIV/0!</v>
      </c>
      <c r="GQ83" s="21" t="e">
        <f t="shared" si="117"/>
        <v>#DIV/0!</v>
      </c>
      <c r="GR83" s="21" t="e">
        <f t="shared" si="117"/>
        <v>#DIV/0!</v>
      </c>
      <c r="GS83" s="21" t="e">
        <f t="shared" si="117"/>
        <v>#DIV/0!</v>
      </c>
      <c r="GT83" s="21" t="e">
        <f t="shared" si="117"/>
        <v>#DIV/0!</v>
      </c>
      <c r="GU83" s="21" t="e">
        <f t="shared" si="117"/>
        <v>#DIV/0!</v>
      </c>
      <c r="GV83" s="21" t="e">
        <f t="shared" si="117"/>
        <v>#DIV/0!</v>
      </c>
      <c r="GW83" s="21" t="e">
        <f t="shared" si="117"/>
        <v>#DIV/0!</v>
      </c>
      <c r="GX83" s="21" t="e">
        <f t="shared" si="117"/>
        <v>#DIV/0!</v>
      </c>
      <c r="GY83" s="21" t="e">
        <f t="shared" si="117"/>
        <v>#DIV/0!</v>
      </c>
      <c r="GZ83" s="21" t="e">
        <f t="shared" si="117"/>
        <v>#DIV/0!</v>
      </c>
      <c r="HA83" s="21" t="e">
        <f t="shared" si="117"/>
        <v>#DIV/0!</v>
      </c>
      <c r="HB83" s="21" t="e">
        <f t="shared" si="117"/>
        <v>#DIV/0!</v>
      </c>
      <c r="HC83" s="21" t="e">
        <f t="shared" si="117"/>
        <v>#DIV/0!</v>
      </c>
      <c r="HD83" s="21" t="e">
        <f t="shared" si="117"/>
        <v>#DIV/0!</v>
      </c>
      <c r="HE83" s="21" t="e">
        <f t="shared" si="117"/>
        <v>#DIV/0!</v>
      </c>
      <c r="HF83" s="21" t="e">
        <f t="shared" si="117"/>
        <v>#DIV/0!</v>
      </c>
      <c r="HG83" s="21" t="e">
        <f t="shared" si="117"/>
        <v>#DIV/0!</v>
      </c>
      <c r="HH83" s="21" t="e">
        <f t="shared" si="117"/>
        <v>#DIV/0!</v>
      </c>
      <c r="HI83" s="21" t="e">
        <f t="shared" si="117"/>
        <v>#DIV/0!</v>
      </c>
      <c r="HJ83" s="21" t="e">
        <f t="shared" si="117"/>
        <v>#DIV/0!</v>
      </c>
      <c r="HK83" s="21" t="e">
        <f t="shared" si="117"/>
        <v>#DIV/0!</v>
      </c>
      <c r="HL83" s="21" t="e">
        <f t="shared" si="117"/>
        <v>#DIV/0!</v>
      </c>
      <c r="HM83" s="21" t="e">
        <f t="shared" si="117"/>
        <v>#DIV/0!</v>
      </c>
      <c r="HN83" s="21" t="e">
        <f t="shared" si="117"/>
        <v>#DIV/0!</v>
      </c>
      <c r="HO83" s="21" t="e">
        <f t="shared" si="117"/>
        <v>#DIV/0!</v>
      </c>
      <c r="HP83" s="21" t="e">
        <f t="shared" si="117"/>
        <v>#DIV/0!</v>
      </c>
      <c r="HQ83" s="21" t="e">
        <f t="shared" si="117"/>
        <v>#DIV/0!</v>
      </c>
      <c r="HR83" s="21" t="e">
        <f t="shared" si="117"/>
        <v>#DIV/0!</v>
      </c>
      <c r="HS83" s="21" t="e">
        <f t="shared" si="117"/>
        <v>#DIV/0!</v>
      </c>
      <c r="HT83" s="21" t="e">
        <f t="shared" si="117"/>
        <v>#DIV/0!</v>
      </c>
      <c r="HU83" s="21" t="e">
        <f t="shared" si="117"/>
        <v>#DIV/0!</v>
      </c>
      <c r="HV83" s="21" t="e">
        <f t="shared" si="117"/>
        <v>#DIV/0!</v>
      </c>
      <c r="HW83" s="21" t="e">
        <f t="shared" si="117"/>
        <v>#DIV/0!</v>
      </c>
      <c r="HX83" s="21" t="e">
        <f t="shared" si="117"/>
        <v>#DIV/0!</v>
      </c>
      <c r="HY83" s="21" t="e">
        <f t="shared" si="117"/>
        <v>#DIV/0!</v>
      </c>
      <c r="HZ83" s="21" t="e">
        <f t="shared" si="117"/>
        <v>#DIV/0!</v>
      </c>
      <c r="IA83" s="21" t="e">
        <f t="shared" si="117"/>
        <v>#DIV/0!</v>
      </c>
      <c r="IB83" s="21" t="e">
        <f t="shared" si="117"/>
        <v>#DIV/0!</v>
      </c>
      <c r="IC83" s="21" t="e">
        <f t="shared" si="117"/>
        <v>#DIV/0!</v>
      </c>
      <c r="ID83" s="21" t="e">
        <f t="shared" si="117"/>
        <v>#DIV/0!</v>
      </c>
      <c r="IE83" s="21" t="e">
        <f t="shared" si="117"/>
        <v>#DIV/0!</v>
      </c>
      <c r="IF83" s="21" t="e">
        <f t="shared" si="117"/>
        <v>#DIV/0!</v>
      </c>
      <c r="IG83" s="21" t="e">
        <f t="shared" si="117"/>
        <v>#DIV/0!</v>
      </c>
      <c r="IH83" s="21" t="e">
        <f t="shared" si="117"/>
        <v>#DIV/0!</v>
      </c>
      <c r="II83" s="21" t="e">
        <f t="shared" si="117"/>
        <v>#DIV/0!</v>
      </c>
      <c r="IJ83" s="21" t="e">
        <f t="shared" si="117"/>
        <v>#DIV/0!</v>
      </c>
      <c r="IK83" s="21" t="e">
        <f t="shared" si="117"/>
        <v>#DIV/0!</v>
      </c>
      <c r="IL83" s="21" t="e">
        <f t="shared" si="117"/>
        <v>#DIV/0!</v>
      </c>
      <c r="IM83" s="21" t="e">
        <f t="shared" si="117"/>
        <v>#DIV/0!</v>
      </c>
      <c r="IN83" s="21" t="e">
        <f t="shared" si="117"/>
        <v>#DIV/0!</v>
      </c>
      <c r="IO83" s="21" t="e">
        <f t="shared" si="117"/>
        <v>#DIV/0!</v>
      </c>
      <c r="IP83" s="21" t="e">
        <f t="shared" si="117"/>
        <v>#DIV/0!</v>
      </c>
      <c r="IQ83" s="21" t="e">
        <f t="shared" si="117"/>
        <v>#DIV/0!</v>
      </c>
      <c r="IR83" s="21" t="e">
        <f t="shared" si="117"/>
        <v>#DIV/0!</v>
      </c>
      <c r="IS83" s="21" t="e">
        <f t="shared" si="117"/>
        <v>#DIV/0!</v>
      </c>
      <c r="IT83" s="21" t="e">
        <f t="shared" si="117"/>
        <v>#DIV/0!</v>
      </c>
      <c r="IU83" s="21" t="e">
        <f t="shared" si="117"/>
        <v>#DIV/0!</v>
      </c>
      <c r="IV83" s="21" t="e">
        <f t="shared" si="117"/>
        <v>#DIV/0!</v>
      </c>
    </row>
    <row r="84" spans="1:256" s="11" customFormat="1" ht="13.5" thickBot="1">
      <c r="A84" s="82" t="s">
        <v>38</v>
      </c>
      <c r="B84" s="21">
        <f>B28+B57*(B81-B25)</f>
        <v>0.03671060936467718</v>
      </c>
      <c r="C84" s="21">
        <f aca="true" t="shared" si="118" ref="C84:BN84">C28+C57*(C81-C25)</f>
        <v>-0.08059463867493477</v>
      </c>
      <c r="D84" s="21">
        <f t="shared" si="118"/>
        <v>-0.204467846292395</v>
      </c>
      <c r="E84" s="21">
        <f t="shared" si="118"/>
        <v>-0.3352397146079156</v>
      </c>
      <c r="F84" s="21">
        <f t="shared" si="118"/>
        <v>-0.4733212508168103</v>
      </c>
      <c r="G84" s="21">
        <f t="shared" si="118"/>
        <v>-0.619220742029114</v>
      </c>
      <c r="H84" s="21">
        <f t="shared" si="118"/>
        <v>-0.7735658149803615</v>
      </c>
      <c r="I84" s="21">
        <f t="shared" si="118"/>
        <v>-0.9371324180836913</v>
      </c>
      <c r="J84" s="21">
        <f t="shared" si="118"/>
        <v>-1.110883381815401</v>
      </c>
      <c r="K84" s="21">
        <f t="shared" si="118"/>
        <v>-1.2960204725843694</v>
      </c>
      <c r="L84" s="21">
        <f t="shared" si="118"/>
        <v>-1.494055835852941</v>
      </c>
      <c r="M84" s="21">
        <f t="shared" si="118"/>
        <v>-1.7069119224279938</v>
      </c>
      <c r="N84" s="21">
        <f t="shared" si="118"/>
        <v>-1.937064310337611</v>
      </c>
      <c r="O84" s="21">
        <f t="shared" si="118"/>
        <v>-2.187750979613886</v>
      </c>
      <c r="P84" s="21">
        <f t="shared" si="118"/>
        <v>-2.4632879339343354</v>
      </c>
      <c r="Q84" s="21">
        <f t="shared" si="118"/>
        <v>-2.7695615657983383</v>
      </c>
      <c r="R84" s="21">
        <f t="shared" si="118"/>
        <v>-3.1148281406659937</v>
      </c>
      <c r="S84" s="21">
        <f t="shared" si="118"/>
        <v>-3.511076204334673</v>
      </c>
      <c r="T84" s="21">
        <f t="shared" si="118"/>
        <v>-3.9764903407695007</v>
      </c>
      <c r="U84" s="21">
        <f t="shared" si="118"/>
        <v>-4.5402533413309065</v>
      </c>
      <c r="V84" s="21">
        <f t="shared" si="118"/>
        <v>-5.25286850938247</v>
      </c>
      <c r="W84" s="21">
        <f t="shared" si="118"/>
        <v>-6.211529943152426</v>
      </c>
      <c r="X84" s="21">
        <f t="shared" si="118"/>
        <v>-7.636085172301532</v>
      </c>
      <c r="Y84" s="21">
        <f t="shared" si="118"/>
        <v>-10.18548893298494</v>
      </c>
      <c r="Z84" s="21">
        <f t="shared" si="118"/>
        <v>-17.775025274426834</v>
      </c>
      <c r="AA84" s="21" t="e">
        <f t="shared" si="118"/>
        <v>#DIV/0!</v>
      </c>
      <c r="AB84" s="21" t="e">
        <f t="shared" si="118"/>
        <v>#DIV/0!</v>
      </c>
      <c r="AC84" s="21" t="e">
        <f t="shared" si="118"/>
        <v>#DIV/0!</v>
      </c>
      <c r="AD84" s="21" t="e">
        <f t="shared" si="118"/>
        <v>#DIV/0!</v>
      </c>
      <c r="AE84" s="21" t="e">
        <f t="shared" si="118"/>
        <v>#DIV/0!</v>
      </c>
      <c r="AF84" s="21" t="e">
        <f t="shared" si="118"/>
        <v>#DIV/0!</v>
      </c>
      <c r="AG84" s="21" t="e">
        <f t="shared" si="118"/>
        <v>#DIV/0!</v>
      </c>
      <c r="AH84" s="21" t="e">
        <f t="shared" si="118"/>
        <v>#DIV/0!</v>
      </c>
      <c r="AI84" s="21" t="e">
        <f t="shared" si="118"/>
        <v>#DIV/0!</v>
      </c>
      <c r="AJ84" s="21" t="e">
        <f t="shared" si="118"/>
        <v>#DIV/0!</v>
      </c>
      <c r="AK84" s="21" t="e">
        <f t="shared" si="118"/>
        <v>#DIV/0!</v>
      </c>
      <c r="AL84" s="21" t="e">
        <f t="shared" si="118"/>
        <v>#DIV/0!</v>
      </c>
      <c r="AM84" s="21" t="e">
        <f t="shared" si="118"/>
        <v>#DIV/0!</v>
      </c>
      <c r="AN84" s="21" t="e">
        <f t="shared" si="118"/>
        <v>#DIV/0!</v>
      </c>
      <c r="AO84" s="21" t="e">
        <f t="shared" si="118"/>
        <v>#DIV/0!</v>
      </c>
      <c r="AP84" s="21" t="e">
        <f t="shared" si="118"/>
        <v>#DIV/0!</v>
      </c>
      <c r="AQ84" s="21" t="e">
        <f t="shared" si="118"/>
        <v>#DIV/0!</v>
      </c>
      <c r="AR84" s="21" t="e">
        <f t="shared" si="118"/>
        <v>#DIV/0!</v>
      </c>
      <c r="AS84" s="21" t="e">
        <f t="shared" si="118"/>
        <v>#DIV/0!</v>
      </c>
      <c r="AT84" s="21" t="e">
        <f t="shared" si="118"/>
        <v>#DIV/0!</v>
      </c>
      <c r="AU84" s="21" t="e">
        <f t="shared" si="118"/>
        <v>#DIV/0!</v>
      </c>
      <c r="AV84" s="21" t="e">
        <f t="shared" si="118"/>
        <v>#DIV/0!</v>
      </c>
      <c r="AW84" s="21" t="e">
        <f t="shared" si="118"/>
        <v>#DIV/0!</v>
      </c>
      <c r="AX84" s="21" t="e">
        <f t="shared" si="118"/>
        <v>#DIV/0!</v>
      </c>
      <c r="AY84" s="21" t="e">
        <f t="shared" si="118"/>
        <v>#DIV/0!</v>
      </c>
      <c r="AZ84" s="21" t="e">
        <f t="shared" si="118"/>
        <v>#DIV/0!</v>
      </c>
      <c r="BA84" s="21" t="e">
        <f t="shared" si="118"/>
        <v>#DIV/0!</v>
      </c>
      <c r="BB84" s="21" t="e">
        <f t="shared" si="118"/>
        <v>#DIV/0!</v>
      </c>
      <c r="BC84" s="21" t="e">
        <f t="shared" si="118"/>
        <v>#DIV/0!</v>
      </c>
      <c r="BD84" s="21" t="e">
        <f t="shared" si="118"/>
        <v>#DIV/0!</v>
      </c>
      <c r="BE84" s="21" t="e">
        <f t="shared" si="118"/>
        <v>#DIV/0!</v>
      </c>
      <c r="BF84" s="21" t="e">
        <f t="shared" si="118"/>
        <v>#DIV/0!</v>
      </c>
      <c r="BG84" s="21" t="e">
        <f t="shared" si="118"/>
        <v>#DIV/0!</v>
      </c>
      <c r="BH84" s="21" t="e">
        <f t="shared" si="118"/>
        <v>#DIV/0!</v>
      </c>
      <c r="BI84" s="21" t="e">
        <f t="shared" si="118"/>
        <v>#DIV/0!</v>
      </c>
      <c r="BJ84" s="21" t="e">
        <f t="shared" si="118"/>
        <v>#DIV/0!</v>
      </c>
      <c r="BK84" s="21" t="e">
        <f t="shared" si="118"/>
        <v>#DIV/0!</v>
      </c>
      <c r="BL84" s="21" t="e">
        <f t="shared" si="118"/>
        <v>#DIV/0!</v>
      </c>
      <c r="BM84" s="21" t="e">
        <f t="shared" si="118"/>
        <v>#DIV/0!</v>
      </c>
      <c r="BN84" s="21" t="e">
        <f t="shared" si="118"/>
        <v>#DIV/0!</v>
      </c>
      <c r="BO84" s="21" t="e">
        <f aca="true" t="shared" si="119" ref="BO84:DZ84">BO28+BO57*(BO81-BO25)</f>
        <v>#DIV/0!</v>
      </c>
      <c r="BP84" s="21" t="e">
        <f t="shared" si="119"/>
        <v>#DIV/0!</v>
      </c>
      <c r="BQ84" s="21" t="e">
        <f t="shared" si="119"/>
        <v>#DIV/0!</v>
      </c>
      <c r="BR84" s="21" t="e">
        <f t="shared" si="119"/>
        <v>#DIV/0!</v>
      </c>
      <c r="BS84" s="21" t="e">
        <f t="shared" si="119"/>
        <v>#DIV/0!</v>
      </c>
      <c r="BT84" s="21" t="e">
        <f t="shared" si="119"/>
        <v>#DIV/0!</v>
      </c>
      <c r="BU84" s="21" t="e">
        <f t="shared" si="119"/>
        <v>#DIV/0!</v>
      </c>
      <c r="BV84" s="21" t="e">
        <f t="shared" si="119"/>
        <v>#DIV/0!</v>
      </c>
      <c r="BW84" s="21" t="e">
        <f t="shared" si="119"/>
        <v>#DIV/0!</v>
      </c>
      <c r="BX84" s="21" t="e">
        <f t="shared" si="119"/>
        <v>#DIV/0!</v>
      </c>
      <c r="BY84" s="21" t="e">
        <f t="shared" si="119"/>
        <v>#DIV/0!</v>
      </c>
      <c r="BZ84" s="21" t="e">
        <f t="shared" si="119"/>
        <v>#DIV/0!</v>
      </c>
      <c r="CA84" s="21" t="e">
        <f t="shared" si="119"/>
        <v>#DIV/0!</v>
      </c>
      <c r="CB84" s="21" t="e">
        <f t="shared" si="119"/>
        <v>#DIV/0!</v>
      </c>
      <c r="CC84" s="21" t="e">
        <f t="shared" si="119"/>
        <v>#DIV/0!</v>
      </c>
      <c r="CD84" s="21" t="e">
        <f t="shared" si="119"/>
        <v>#DIV/0!</v>
      </c>
      <c r="CE84" s="21" t="e">
        <f t="shared" si="119"/>
        <v>#DIV/0!</v>
      </c>
      <c r="CF84" s="21" t="e">
        <f t="shared" si="119"/>
        <v>#DIV/0!</v>
      </c>
      <c r="CG84" s="21" t="e">
        <f t="shared" si="119"/>
        <v>#DIV/0!</v>
      </c>
      <c r="CH84" s="21" t="e">
        <f t="shared" si="119"/>
        <v>#DIV/0!</v>
      </c>
      <c r="CI84" s="21" t="e">
        <f t="shared" si="119"/>
        <v>#DIV/0!</v>
      </c>
      <c r="CJ84" s="21" t="e">
        <f t="shared" si="119"/>
        <v>#DIV/0!</v>
      </c>
      <c r="CK84" s="21" t="e">
        <f t="shared" si="119"/>
        <v>#DIV/0!</v>
      </c>
      <c r="CL84" s="21" t="e">
        <f t="shared" si="119"/>
        <v>#DIV/0!</v>
      </c>
      <c r="CM84" s="21" t="e">
        <f t="shared" si="119"/>
        <v>#DIV/0!</v>
      </c>
      <c r="CN84" s="21" t="e">
        <f t="shared" si="119"/>
        <v>#DIV/0!</v>
      </c>
      <c r="CO84" s="21" t="e">
        <f t="shared" si="119"/>
        <v>#DIV/0!</v>
      </c>
      <c r="CP84" s="21" t="e">
        <f t="shared" si="119"/>
        <v>#DIV/0!</v>
      </c>
      <c r="CQ84" s="21" t="e">
        <f t="shared" si="119"/>
        <v>#DIV/0!</v>
      </c>
      <c r="CR84" s="21" t="e">
        <f t="shared" si="119"/>
        <v>#DIV/0!</v>
      </c>
      <c r="CS84" s="21" t="e">
        <f t="shared" si="119"/>
        <v>#DIV/0!</v>
      </c>
      <c r="CT84" s="21" t="e">
        <f t="shared" si="119"/>
        <v>#DIV/0!</v>
      </c>
      <c r="CU84" s="21" t="e">
        <f t="shared" si="119"/>
        <v>#DIV/0!</v>
      </c>
      <c r="CV84" s="21" t="e">
        <f t="shared" si="119"/>
        <v>#DIV/0!</v>
      </c>
      <c r="CW84" s="21" t="e">
        <f t="shared" si="119"/>
        <v>#DIV/0!</v>
      </c>
      <c r="CX84" s="21" t="e">
        <f t="shared" si="119"/>
        <v>#DIV/0!</v>
      </c>
      <c r="CY84" s="21" t="e">
        <f t="shared" si="119"/>
        <v>#DIV/0!</v>
      </c>
      <c r="CZ84" s="21" t="e">
        <f t="shared" si="119"/>
        <v>#DIV/0!</v>
      </c>
      <c r="DA84" s="21" t="e">
        <f t="shared" si="119"/>
        <v>#DIV/0!</v>
      </c>
      <c r="DB84" s="21" t="e">
        <f t="shared" si="119"/>
        <v>#DIV/0!</v>
      </c>
      <c r="DC84" s="21" t="e">
        <f t="shared" si="119"/>
        <v>#DIV/0!</v>
      </c>
      <c r="DD84" s="21" t="e">
        <f t="shared" si="119"/>
        <v>#DIV/0!</v>
      </c>
      <c r="DE84" s="21" t="e">
        <f t="shared" si="119"/>
        <v>#DIV/0!</v>
      </c>
      <c r="DF84" s="21" t="e">
        <f t="shared" si="119"/>
        <v>#DIV/0!</v>
      </c>
      <c r="DG84" s="21" t="e">
        <f t="shared" si="119"/>
        <v>#DIV/0!</v>
      </c>
      <c r="DH84" s="21" t="e">
        <f t="shared" si="119"/>
        <v>#DIV/0!</v>
      </c>
      <c r="DI84" s="21" t="e">
        <f t="shared" si="119"/>
        <v>#DIV/0!</v>
      </c>
      <c r="DJ84" s="21" t="e">
        <f t="shared" si="119"/>
        <v>#DIV/0!</v>
      </c>
      <c r="DK84" s="21" t="e">
        <f t="shared" si="119"/>
        <v>#DIV/0!</v>
      </c>
      <c r="DL84" s="21" t="e">
        <f t="shared" si="119"/>
        <v>#DIV/0!</v>
      </c>
      <c r="DM84" s="21" t="e">
        <f t="shared" si="119"/>
        <v>#DIV/0!</v>
      </c>
      <c r="DN84" s="21" t="e">
        <f t="shared" si="119"/>
        <v>#DIV/0!</v>
      </c>
      <c r="DO84" s="21" t="e">
        <f t="shared" si="119"/>
        <v>#DIV/0!</v>
      </c>
      <c r="DP84" s="21" t="e">
        <f t="shared" si="119"/>
        <v>#DIV/0!</v>
      </c>
      <c r="DQ84" s="21" t="e">
        <f t="shared" si="119"/>
        <v>#DIV/0!</v>
      </c>
      <c r="DR84" s="21" t="e">
        <f t="shared" si="119"/>
        <v>#DIV/0!</v>
      </c>
      <c r="DS84" s="21" t="e">
        <f t="shared" si="119"/>
        <v>#DIV/0!</v>
      </c>
      <c r="DT84" s="21" t="e">
        <f t="shared" si="119"/>
        <v>#DIV/0!</v>
      </c>
      <c r="DU84" s="21" t="e">
        <f t="shared" si="119"/>
        <v>#DIV/0!</v>
      </c>
      <c r="DV84" s="21" t="e">
        <f t="shared" si="119"/>
        <v>#DIV/0!</v>
      </c>
      <c r="DW84" s="21" t="e">
        <f t="shared" si="119"/>
        <v>#DIV/0!</v>
      </c>
      <c r="DX84" s="21" t="e">
        <f t="shared" si="119"/>
        <v>#DIV/0!</v>
      </c>
      <c r="DY84" s="21" t="e">
        <f t="shared" si="119"/>
        <v>#DIV/0!</v>
      </c>
      <c r="DZ84" s="21" t="e">
        <f t="shared" si="119"/>
        <v>#DIV/0!</v>
      </c>
      <c r="EA84" s="21" t="e">
        <f aca="true" t="shared" si="120" ref="EA84:GL84">EA28+EA57*(EA81-EA25)</f>
        <v>#DIV/0!</v>
      </c>
      <c r="EB84" s="21" t="e">
        <f t="shared" si="120"/>
        <v>#DIV/0!</v>
      </c>
      <c r="EC84" s="21" t="e">
        <f t="shared" si="120"/>
        <v>#DIV/0!</v>
      </c>
      <c r="ED84" s="21" t="e">
        <f t="shared" si="120"/>
        <v>#DIV/0!</v>
      </c>
      <c r="EE84" s="21" t="e">
        <f t="shared" si="120"/>
        <v>#DIV/0!</v>
      </c>
      <c r="EF84" s="21" t="e">
        <f t="shared" si="120"/>
        <v>#DIV/0!</v>
      </c>
      <c r="EG84" s="21" t="e">
        <f t="shared" si="120"/>
        <v>#DIV/0!</v>
      </c>
      <c r="EH84" s="21" t="e">
        <f t="shared" si="120"/>
        <v>#DIV/0!</v>
      </c>
      <c r="EI84" s="21" t="e">
        <f t="shared" si="120"/>
        <v>#DIV/0!</v>
      </c>
      <c r="EJ84" s="21" t="e">
        <f t="shared" si="120"/>
        <v>#DIV/0!</v>
      </c>
      <c r="EK84" s="21" t="e">
        <f t="shared" si="120"/>
        <v>#DIV/0!</v>
      </c>
      <c r="EL84" s="21" t="e">
        <f t="shared" si="120"/>
        <v>#DIV/0!</v>
      </c>
      <c r="EM84" s="21" t="e">
        <f t="shared" si="120"/>
        <v>#DIV/0!</v>
      </c>
      <c r="EN84" s="21" t="e">
        <f t="shared" si="120"/>
        <v>#DIV/0!</v>
      </c>
      <c r="EO84" s="21" t="e">
        <f t="shared" si="120"/>
        <v>#DIV/0!</v>
      </c>
      <c r="EP84" s="21" t="e">
        <f t="shared" si="120"/>
        <v>#DIV/0!</v>
      </c>
      <c r="EQ84" s="21" t="e">
        <f t="shared" si="120"/>
        <v>#DIV/0!</v>
      </c>
      <c r="ER84" s="21" t="e">
        <f t="shared" si="120"/>
        <v>#DIV/0!</v>
      </c>
      <c r="ES84" s="21" t="e">
        <f t="shared" si="120"/>
        <v>#DIV/0!</v>
      </c>
      <c r="ET84" s="21" t="e">
        <f t="shared" si="120"/>
        <v>#DIV/0!</v>
      </c>
      <c r="EU84" s="21" t="e">
        <f t="shared" si="120"/>
        <v>#DIV/0!</v>
      </c>
      <c r="EV84" s="21" t="e">
        <f t="shared" si="120"/>
        <v>#DIV/0!</v>
      </c>
      <c r="EW84" s="21" t="e">
        <f t="shared" si="120"/>
        <v>#DIV/0!</v>
      </c>
      <c r="EX84" s="21" t="e">
        <f t="shared" si="120"/>
        <v>#DIV/0!</v>
      </c>
      <c r="EY84" s="21" t="e">
        <f t="shared" si="120"/>
        <v>#DIV/0!</v>
      </c>
      <c r="EZ84" s="21" t="e">
        <f t="shared" si="120"/>
        <v>#DIV/0!</v>
      </c>
      <c r="FA84" s="21" t="e">
        <f t="shared" si="120"/>
        <v>#DIV/0!</v>
      </c>
      <c r="FB84" s="21" t="e">
        <f t="shared" si="120"/>
        <v>#DIV/0!</v>
      </c>
      <c r="FC84" s="21" t="e">
        <f t="shared" si="120"/>
        <v>#DIV/0!</v>
      </c>
      <c r="FD84" s="21" t="e">
        <f t="shared" si="120"/>
        <v>#DIV/0!</v>
      </c>
      <c r="FE84" s="21" t="e">
        <f t="shared" si="120"/>
        <v>#DIV/0!</v>
      </c>
      <c r="FF84" s="21" t="e">
        <f t="shared" si="120"/>
        <v>#DIV/0!</v>
      </c>
      <c r="FG84" s="21" t="e">
        <f t="shared" si="120"/>
        <v>#DIV/0!</v>
      </c>
      <c r="FH84" s="21" t="e">
        <f t="shared" si="120"/>
        <v>#DIV/0!</v>
      </c>
      <c r="FI84" s="21" t="e">
        <f t="shared" si="120"/>
        <v>#DIV/0!</v>
      </c>
      <c r="FJ84" s="21" t="e">
        <f t="shared" si="120"/>
        <v>#DIV/0!</v>
      </c>
      <c r="FK84" s="21" t="e">
        <f t="shared" si="120"/>
        <v>#DIV/0!</v>
      </c>
      <c r="FL84" s="21" t="e">
        <f t="shared" si="120"/>
        <v>#DIV/0!</v>
      </c>
      <c r="FM84" s="21" t="e">
        <f t="shared" si="120"/>
        <v>#DIV/0!</v>
      </c>
      <c r="FN84" s="21" t="e">
        <f t="shared" si="120"/>
        <v>#DIV/0!</v>
      </c>
      <c r="FO84" s="21" t="e">
        <f t="shared" si="120"/>
        <v>#DIV/0!</v>
      </c>
      <c r="FP84" s="21" t="e">
        <f t="shared" si="120"/>
        <v>#DIV/0!</v>
      </c>
      <c r="FQ84" s="21" t="e">
        <f t="shared" si="120"/>
        <v>#DIV/0!</v>
      </c>
      <c r="FR84" s="21" t="e">
        <f t="shared" si="120"/>
        <v>#DIV/0!</v>
      </c>
      <c r="FS84" s="21" t="e">
        <f t="shared" si="120"/>
        <v>#DIV/0!</v>
      </c>
      <c r="FT84" s="21" t="e">
        <f t="shared" si="120"/>
        <v>#DIV/0!</v>
      </c>
      <c r="FU84" s="21" t="e">
        <f t="shared" si="120"/>
        <v>#DIV/0!</v>
      </c>
      <c r="FV84" s="21" t="e">
        <f t="shared" si="120"/>
        <v>#DIV/0!</v>
      </c>
      <c r="FW84" s="21" t="e">
        <f t="shared" si="120"/>
        <v>#DIV/0!</v>
      </c>
      <c r="FX84" s="21" t="e">
        <f t="shared" si="120"/>
        <v>#DIV/0!</v>
      </c>
      <c r="FY84" s="21" t="e">
        <f t="shared" si="120"/>
        <v>#DIV/0!</v>
      </c>
      <c r="FZ84" s="21" t="e">
        <f t="shared" si="120"/>
        <v>#DIV/0!</v>
      </c>
      <c r="GA84" s="21" t="e">
        <f t="shared" si="120"/>
        <v>#DIV/0!</v>
      </c>
      <c r="GB84" s="21" t="e">
        <f t="shared" si="120"/>
        <v>#DIV/0!</v>
      </c>
      <c r="GC84" s="21" t="e">
        <f t="shared" si="120"/>
        <v>#DIV/0!</v>
      </c>
      <c r="GD84" s="21" t="e">
        <f t="shared" si="120"/>
        <v>#DIV/0!</v>
      </c>
      <c r="GE84" s="21" t="e">
        <f t="shared" si="120"/>
        <v>#DIV/0!</v>
      </c>
      <c r="GF84" s="21" t="e">
        <f t="shared" si="120"/>
        <v>#DIV/0!</v>
      </c>
      <c r="GG84" s="21" t="e">
        <f t="shared" si="120"/>
        <v>#DIV/0!</v>
      </c>
      <c r="GH84" s="21" t="e">
        <f t="shared" si="120"/>
        <v>#DIV/0!</v>
      </c>
      <c r="GI84" s="21" t="e">
        <f t="shared" si="120"/>
        <v>#DIV/0!</v>
      </c>
      <c r="GJ84" s="21" t="e">
        <f t="shared" si="120"/>
        <v>#DIV/0!</v>
      </c>
      <c r="GK84" s="21" t="e">
        <f t="shared" si="120"/>
        <v>#DIV/0!</v>
      </c>
      <c r="GL84" s="21" t="e">
        <f t="shared" si="120"/>
        <v>#DIV/0!</v>
      </c>
      <c r="GM84" s="21" t="e">
        <f aca="true" t="shared" si="121" ref="GM84:IV84">GM28+GM57*(GM81-GM25)</f>
        <v>#DIV/0!</v>
      </c>
      <c r="GN84" s="21" t="e">
        <f t="shared" si="121"/>
        <v>#DIV/0!</v>
      </c>
      <c r="GO84" s="21" t="e">
        <f t="shared" si="121"/>
        <v>#DIV/0!</v>
      </c>
      <c r="GP84" s="21" t="e">
        <f t="shared" si="121"/>
        <v>#DIV/0!</v>
      </c>
      <c r="GQ84" s="21" t="e">
        <f t="shared" si="121"/>
        <v>#DIV/0!</v>
      </c>
      <c r="GR84" s="21" t="e">
        <f t="shared" si="121"/>
        <v>#DIV/0!</v>
      </c>
      <c r="GS84" s="21" t="e">
        <f t="shared" si="121"/>
        <v>#DIV/0!</v>
      </c>
      <c r="GT84" s="21" t="e">
        <f t="shared" si="121"/>
        <v>#DIV/0!</v>
      </c>
      <c r="GU84" s="21" t="e">
        <f t="shared" si="121"/>
        <v>#DIV/0!</v>
      </c>
      <c r="GV84" s="21" t="e">
        <f t="shared" si="121"/>
        <v>#DIV/0!</v>
      </c>
      <c r="GW84" s="21" t="e">
        <f t="shared" si="121"/>
        <v>#DIV/0!</v>
      </c>
      <c r="GX84" s="21" t="e">
        <f t="shared" si="121"/>
        <v>#DIV/0!</v>
      </c>
      <c r="GY84" s="21" t="e">
        <f t="shared" si="121"/>
        <v>#DIV/0!</v>
      </c>
      <c r="GZ84" s="21" t="e">
        <f t="shared" si="121"/>
        <v>#DIV/0!</v>
      </c>
      <c r="HA84" s="21" t="e">
        <f t="shared" si="121"/>
        <v>#DIV/0!</v>
      </c>
      <c r="HB84" s="21" t="e">
        <f t="shared" si="121"/>
        <v>#DIV/0!</v>
      </c>
      <c r="HC84" s="21" t="e">
        <f t="shared" si="121"/>
        <v>#DIV/0!</v>
      </c>
      <c r="HD84" s="21" t="e">
        <f t="shared" si="121"/>
        <v>#DIV/0!</v>
      </c>
      <c r="HE84" s="21" t="e">
        <f t="shared" si="121"/>
        <v>#DIV/0!</v>
      </c>
      <c r="HF84" s="21" t="e">
        <f t="shared" si="121"/>
        <v>#DIV/0!</v>
      </c>
      <c r="HG84" s="21" t="e">
        <f t="shared" si="121"/>
        <v>#DIV/0!</v>
      </c>
      <c r="HH84" s="21" t="e">
        <f t="shared" si="121"/>
        <v>#DIV/0!</v>
      </c>
      <c r="HI84" s="21" t="e">
        <f t="shared" si="121"/>
        <v>#DIV/0!</v>
      </c>
      <c r="HJ84" s="21" t="e">
        <f t="shared" si="121"/>
        <v>#DIV/0!</v>
      </c>
      <c r="HK84" s="21" t="e">
        <f t="shared" si="121"/>
        <v>#DIV/0!</v>
      </c>
      <c r="HL84" s="21" t="e">
        <f t="shared" si="121"/>
        <v>#DIV/0!</v>
      </c>
      <c r="HM84" s="21" t="e">
        <f t="shared" si="121"/>
        <v>#DIV/0!</v>
      </c>
      <c r="HN84" s="21" t="e">
        <f t="shared" si="121"/>
        <v>#DIV/0!</v>
      </c>
      <c r="HO84" s="21" t="e">
        <f t="shared" si="121"/>
        <v>#DIV/0!</v>
      </c>
      <c r="HP84" s="21" t="e">
        <f t="shared" si="121"/>
        <v>#DIV/0!</v>
      </c>
      <c r="HQ84" s="21" t="e">
        <f t="shared" si="121"/>
        <v>#DIV/0!</v>
      </c>
      <c r="HR84" s="21" t="e">
        <f t="shared" si="121"/>
        <v>#DIV/0!</v>
      </c>
      <c r="HS84" s="21" t="e">
        <f t="shared" si="121"/>
        <v>#DIV/0!</v>
      </c>
      <c r="HT84" s="21" t="e">
        <f t="shared" si="121"/>
        <v>#DIV/0!</v>
      </c>
      <c r="HU84" s="21" t="e">
        <f t="shared" si="121"/>
        <v>#DIV/0!</v>
      </c>
      <c r="HV84" s="21" t="e">
        <f t="shared" si="121"/>
        <v>#DIV/0!</v>
      </c>
      <c r="HW84" s="21" t="e">
        <f t="shared" si="121"/>
        <v>#DIV/0!</v>
      </c>
      <c r="HX84" s="21" t="e">
        <f t="shared" si="121"/>
        <v>#DIV/0!</v>
      </c>
      <c r="HY84" s="21" t="e">
        <f t="shared" si="121"/>
        <v>#DIV/0!</v>
      </c>
      <c r="HZ84" s="21" t="e">
        <f t="shared" si="121"/>
        <v>#DIV/0!</v>
      </c>
      <c r="IA84" s="21" t="e">
        <f t="shared" si="121"/>
        <v>#DIV/0!</v>
      </c>
      <c r="IB84" s="21" t="e">
        <f t="shared" si="121"/>
        <v>#DIV/0!</v>
      </c>
      <c r="IC84" s="21" t="e">
        <f t="shared" si="121"/>
        <v>#DIV/0!</v>
      </c>
      <c r="ID84" s="21" t="e">
        <f t="shared" si="121"/>
        <v>#DIV/0!</v>
      </c>
      <c r="IE84" s="21" t="e">
        <f t="shared" si="121"/>
        <v>#DIV/0!</v>
      </c>
      <c r="IF84" s="21" t="e">
        <f t="shared" si="121"/>
        <v>#DIV/0!</v>
      </c>
      <c r="IG84" s="21" t="e">
        <f t="shared" si="121"/>
        <v>#DIV/0!</v>
      </c>
      <c r="IH84" s="21" t="e">
        <f t="shared" si="121"/>
        <v>#DIV/0!</v>
      </c>
      <c r="II84" s="21" t="e">
        <f t="shared" si="121"/>
        <v>#DIV/0!</v>
      </c>
      <c r="IJ84" s="21" t="e">
        <f t="shared" si="121"/>
        <v>#DIV/0!</v>
      </c>
      <c r="IK84" s="21" t="e">
        <f t="shared" si="121"/>
        <v>#DIV/0!</v>
      </c>
      <c r="IL84" s="21" t="e">
        <f t="shared" si="121"/>
        <v>#DIV/0!</v>
      </c>
      <c r="IM84" s="21" t="e">
        <f t="shared" si="121"/>
        <v>#DIV/0!</v>
      </c>
      <c r="IN84" s="21" t="e">
        <f t="shared" si="121"/>
        <v>#DIV/0!</v>
      </c>
      <c r="IO84" s="21" t="e">
        <f t="shared" si="121"/>
        <v>#DIV/0!</v>
      </c>
      <c r="IP84" s="21" t="e">
        <f t="shared" si="121"/>
        <v>#DIV/0!</v>
      </c>
      <c r="IQ84" s="21" t="e">
        <f t="shared" si="121"/>
        <v>#DIV/0!</v>
      </c>
      <c r="IR84" s="21" t="e">
        <f t="shared" si="121"/>
        <v>#DIV/0!</v>
      </c>
      <c r="IS84" s="21" t="e">
        <f t="shared" si="121"/>
        <v>#DIV/0!</v>
      </c>
      <c r="IT84" s="21" t="e">
        <f t="shared" si="121"/>
        <v>#DIV/0!</v>
      </c>
      <c r="IU84" s="21" t="e">
        <f t="shared" si="121"/>
        <v>#DIV/0!</v>
      </c>
      <c r="IV84" s="21" t="e">
        <f t="shared" si="121"/>
        <v>#DIV/0!</v>
      </c>
    </row>
    <row r="85" spans="1:256" s="11" customFormat="1" ht="13.5" thickBot="1">
      <c r="A85" s="82" t="s">
        <v>39</v>
      </c>
      <c r="B85" s="21">
        <f>B29-B61*(B82-B26)-B57*(B84-B28)</f>
        <v>-7.713335980082672</v>
      </c>
      <c r="C85" s="21">
        <f aca="true" t="shared" si="122" ref="C85:BN85">C29-C61*(C82-C26)-C57*(C84-C28)</f>
        <v>-7.716427937210661</v>
      </c>
      <c r="D85" s="21">
        <f t="shared" si="122"/>
        <v>-7.746854859808531</v>
      </c>
      <c r="E85" s="21">
        <f t="shared" si="122"/>
        <v>-7.80854566263557</v>
      </c>
      <c r="F85" s="21">
        <f t="shared" si="122"/>
        <v>-7.906436686409507</v>
      </c>
      <c r="G85" s="21">
        <f t="shared" si="122"/>
        <v>-8.046753482629304</v>
      </c>
      <c r="H85" s="21">
        <f t="shared" si="122"/>
        <v>-8.237395919768176</v>
      </c>
      <c r="I85" s="21">
        <f t="shared" si="122"/>
        <v>-8.488471691126781</v>
      </c>
      <c r="J85" s="21">
        <f t="shared" si="122"/>
        <v>-8.813047039926305</v>
      </c>
      <c r="K85" s="21">
        <f t="shared" si="122"/>
        <v>-9.22822206960922</v>
      </c>
      <c r="L85" s="21">
        <f t="shared" si="122"/>
        <v>-9.756702302002422</v>
      </c>
      <c r="M85" s="21">
        <f t="shared" si="122"/>
        <v>-10.429148579772722</v>
      </c>
      <c r="N85" s="21">
        <f t="shared" si="122"/>
        <v>-11.28778349056261</v>
      </c>
      <c r="O85" s="21">
        <f t="shared" si="122"/>
        <v>-12.392093997651518</v>
      </c>
      <c r="P85" s="21">
        <f t="shared" si="122"/>
        <v>-13.828165831683343</v>
      </c>
      <c r="Q85" s="21">
        <f t="shared" si="122"/>
        <v>-15.724593291538566</v>
      </c>
      <c r="R85" s="21">
        <f t="shared" si="122"/>
        <v>-18.280929375734846</v>
      </c>
      <c r="S85" s="21">
        <f t="shared" si="122"/>
        <v>-21.821592874140805</v>
      </c>
      <c r="T85" s="21">
        <f t="shared" si="122"/>
        <v>-26.905562153613058</v>
      </c>
      <c r="U85" s="21">
        <f t="shared" si="122"/>
        <v>-34.570672920024265</v>
      </c>
      <c r="V85" s="21">
        <f t="shared" si="122"/>
        <v>-46.94608690619464</v>
      </c>
      <c r="W85" s="21">
        <f t="shared" si="122"/>
        <v>-69.06038972130504</v>
      </c>
      <c r="X85" s="21">
        <f t="shared" si="122"/>
        <v>-115.65373277755714</v>
      </c>
      <c r="Y85" s="21">
        <f t="shared" si="122"/>
        <v>-250.21234704238145</v>
      </c>
      <c r="Z85" s="21">
        <f t="shared" si="122"/>
        <v>-1221.1014625901569</v>
      </c>
      <c r="AA85" s="21" t="e">
        <f t="shared" si="122"/>
        <v>#DIV/0!</v>
      </c>
      <c r="AB85" s="21" t="e">
        <f t="shared" si="122"/>
        <v>#DIV/0!</v>
      </c>
      <c r="AC85" s="21" t="e">
        <f t="shared" si="122"/>
        <v>#DIV/0!</v>
      </c>
      <c r="AD85" s="21" t="e">
        <f t="shared" si="122"/>
        <v>#DIV/0!</v>
      </c>
      <c r="AE85" s="21" t="e">
        <f t="shared" si="122"/>
        <v>#DIV/0!</v>
      </c>
      <c r="AF85" s="21" t="e">
        <f t="shared" si="122"/>
        <v>#DIV/0!</v>
      </c>
      <c r="AG85" s="21" t="e">
        <f t="shared" si="122"/>
        <v>#DIV/0!</v>
      </c>
      <c r="AH85" s="21" t="e">
        <f t="shared" si="122"/>
        <v>#DIV/0!</v>
      </c>
      <c r="AI85" s="21" t="e">
        <f t="shared" si="122"/>
        <v>#DIV/0!</v>
      </c>
      <c r="AJ85" s="21" t="e">
        <f t="shared" si="122"/>
        <v>#DIV/0!</v>
      </c>
      <c r="AK85" s="21" t="e">
        <f t="shared" si="122"/>
        <v>#DIV/0!</v>
      </c>
      <c r="AL85" s="21" t="e">
        <f t="shared" si="122"/>
        <v>#DIV/0!</v>
      </c>
      <c r="AM85" s="21" t="e">
        <f t="shared" si="122"/>
        <v>#DIV/0!</v>
      </c>
      <c r="AN85" s="21" t="e">
        <f t="shared" si="122"/>
        <v>#DIV/0!</v>
      </c>
      <c r="AO85" s="21" t="e">
        <f t="shared" si="122"/>
        <v>#DIV/0!</v>
      </c>
      <c r="AP85" s="21" t="e">
        <f t="shared" si="122"/>
        <v>#DIV/0!</v>
      </c>
      <c r="AQ85" s="21" t="e">
        <f t="shared" si="122"/>
        <v>#DIV/0!</v>
      </c>
      <c r="AR85" s="21" t="e">
        <f t="shared" si="122"/>
        <v>#DIV/0!</v>
      </c>
      <c r="AS85" s="21" t="e">
        <f t="shared" si="122"/>
        <v>#DIV/0!</v>
      </c>
      <c r="AT85" s="21" t="e">
        <f t="shared" si="122"/>
        <v>#DIV/0!</v>
      </c>
      <c r="AU85" s="21" t="e">
        <f t="shared" si="122"/>
        <v>#DIV/0!</v>
      </c>
      <c r="AV85" s="21" t="e">
        <f t="shared" si="122"/>
        <v>#DIV/0!</v>
      </c>
      <c r="AW85" s="21" t="e">
        <f t="shared" si="122"/>
        <v>#DIV/0!</v>
      </c>
      <c r="AX85" s="21" t="e">
        <f t="shared" si="122"/>
        <v>#DIV/0!</v>
      </c>
      <c r="AY85" s="21" t="e">
        <f t="shared" si="122"/>
        <v>#DIV/0!</v>
      </c>
      <c r="AZ85" s="21" t="e">
        <f t="shared" si="122"/>
        <v>#DIV/0!</v>
      </c>
      <c r="BA85" s="21" t="e">
        <f t="shared" si="122"/>
        <v>#DIV/0!</v>
      </c>
      <c r="BB85" s="21" t="e">
        <f t="shared" si="122"/>
        <v>#DIV/0!</v>
      </c>
      <c r="BC85" s="21" t="e">
        <f t="shared" si="122"/>
        <v>#DIV/0!</v>
      </c>
      <c r="BD85" s="21" t="e">
        <f t="shared" si="122"/>
        <v>#DIV/0!</v>
      </c>
      <c r="BE85" s="21" t="e">
        <f t="shared" si="122"/>
        <v>#DIV/0!</v>
      </c>
      <c r="BF85" s="21" t="e">
        <f t="shared" si="122"/>
        <v>#DIV/0!</v>
      </c>
      <c r="BG85" s="21" t="e">
        <f t="shared" si="122"/>
        <v>#DIV/0!</v>
      </c>
      <c r="BH85" s="21" t="e">
        <f t="shared" si="122"/>
        <v>#DIV/0!</v>
      </c>
      <c r="BI85" s="21" t="e">
        <f t="shared" si="122"/>
        <v>#DIV/0!</v>
      </c>
      <c r="BJ85" s="21" t="e">
        <f t="shared" si="122"/>
        <v>#DIV/0!</v>
      </c>
      <c r="BK85" s="21" t="e">
        <f t="shared" si="122"/>
        <v>#DIV/0!</v>
      </c>
      <c r="BL85" s="21" t="e">
        <f t="shared" si="122"/>
        <v>#DIV/0!</v>
      </c>
      <c r="BM85" s="21" t="e">
        <f t="shared" si="122"/>
        <v>#DIV/0!</v>
      </c>
      <c r="BN85" s="21" t="e">
        <f t="shared" si="122"/>
        <v>#DIV/0!</v>
      </c>
      <c r="BO85" s="21" t="e">
        <f aca="true" t="shared" si="123" ref="BO85:DZ85">BO29-BO61*(BO82-BO26)-BO57*(BO84-BO28)</f>
        <v>#DIV/0!</v>
      </c>
      <c r="BP85" s="21" t="e">
        <f t="shared" si="123"/>
        <v>#DIV/0!</v>
      </c>
      <c r="BQ85" s="21" t="e">
        <f t="shared" si="123"/>
        <v>#DIV/0!</v>
      </c>
      <c r="BR85" s="21" t="e">
        <f t="shared" si="123"/>
        <v>#DIV/0!</v>
      </c>
      <c r="BS85" s="21" t="e">
        <f t="shared" si="123"/>
        <v>#DIV/0!</v>
      </c>
      <c r="BT85" s="21" t="e">
        <f t="shared" si="123"/>
        <v>#DIV/0!</v>
      </c>
      <c r="BU85" s="21" t="e">
        <f t="shared" si="123"/>
        <v>#DIV/0!</v>
      </c>
      <c r="BV85" s="21" t="e">
        <f t="shared" si="123"/>
        <v>#DIV/0!</v>
      </c>
      <c r="BW85" s="21" t="e">
        <f t="shared" si="123"/>
        <v>#DIV/0!</v>
      </c>
      <c r="BX85" s="21" t="e">
        <f t="shared" si="123"/>
        <v>#DIV/0!</v>
      </c>
      <c r="BY85" s="21" t="e">
        <f t="shared" si="123"/>
        <v>#DIV/0!</v>
      </c>
      <c r="BZ85" s="21" t="e">
        <f t="shared" si="123"/>
        <v>#DIV/0!</v>
      </c>
      <c r="CA85" s="21" t="e">
        <f t="shared" si="123"/>
        <v>#DIV/0!</v>
      </c>
      <c r="CB85" s="21" t="e">
        <f t="shared" si="123"/>
        <v>#DIV/0!</v>
      </c>
      <c r="CC85" s="21" t="e">
        <f t="shared" si="123"/>
        <v>#DIV/0!</v>
      </c>
      <c r="CD85" s="21" t="e">
        <f t="shared" si="123"/>
        <v>#DIV/0!</v>
      </c>
      <c r="CE85" s="21" t="e">
        <f t="shared" si="123"/>
        <v>#DIV/0!</v>
      </c>
      <c r="CF85" s="21" t="e">
        <f t="shared" si="123"/>
        <v>#DIV/0!</v>
      </c>
      <c r="CG85" s="21" t="e">
        <f t="shared" si="123"/>
        <v>#DIV/0!</v>
      </c>
      <c r="CH85" s="21" t="e">
        <f t="shared" si="123"/>
        <v>#DIV/0!</v>
      </c>
      <c r="CI85" s="21" t="e">
        <f t="shared" si="123"/>
        <v>#DIV/0!</v>
      </c>
      <c r="CJ85" s="21" t="e">
        <f t="shared" si="123"/>
        <v>#DIV/0!</v>
      </c>
      <c r="CK85" s="21" t="e">
        <f t="shared" si="123"/>
        <v>#DIV/0!</v>
      </c>
      <c r="CL85" s="21" t="e">
        <f t="shared" si="123"/>
        <v>#DIV/0!</v>
      </c>
      <c r="CM85" s="21" t="e">
        <f t="shared" si="123"/>
        <v>#DIV/0!</v>
      </c>
      <c r="CN85" s="21" t="e">
        <f t="shared" si="123"/>
        <v>#DIV/0!</v>
      </c>
      <c r="CO85" s="21" t="e">
        <f t="shared" si="123"/>
        <v>#DIV/0!</v>
      </c>
      <c r="CP85" s="21" t="e">
        <f t="shared" si="123"/>
        <v>#DIV/0!</v>
      </c>
      <c r="CQ85" s="21" t="e">
        <f t="shared" si="123"/>
        <v>#DIV/0!</v>
      </c>
      <c r="CR85" s="21" t="e">
        <f t="shared" si="123"/>
        <v>#DIV/0!</v>
      </c>
      <c r="CS85" s="21" t="e">
        <f t="shared" si="123"/>
        <v>#DIV/0!</v>
      </c>
      <c r="CT85" s="21" t="e">
        <f t="shared" si="123"/>
        <v>#DIV/0!</v>
      </c>
      <c r="CU85" s="21" t="e">
        <f t="shared" si="123"/>
        <v>#DIV/0!</v>
      </c>
      <c r="CV85" s="21" t="e">
        <f t="shared" si="123"/>
        <v>#DIV/0!</v>
      </c>
      <c r="CW85" s="21" t="e">
        <f t="shared" si="123"/>
        <v>#DIV/0!</v>
      </c>
      <c r="CX85" s="21" t="e">
        <f t="shared" si="123"/>
        <v>#DIV/0!</v>
      </c>
      <c r="CY85" s="21" t="e">
        <f t="shared" si="123"/>
        <v>#DIV/0!</v>
      </c>
      <c r="CZ85" s="21" t="e">
        <f t="shared" si="123"/>
        <v>#DIV/0!</v>
      </c>
      <c r="DA85" s="21" t="e">
        <f t="shared" si="123"/>
        <v>#DIV/0!</v>
      </c>
      <c r="DB85" s="21" t="e">
        <f t="shared" si="123"/>
        <v>#DIV/0!</v>
      </c>
      <c r="DC85" s="21" t="e">
        <f t="shared" si="123"/>
        <v>#DIV/0!</v>
      </c>
      <c r="DD85" s="21" t="e">
        <f t="shared" si="123"/>
        <v>#DIV/0!</v>
      </c>
      <c r="DE85" s="21" t="e">
        <f t="shared" si="123"/>
        <v>#DIV/0!</v>
      </c>
      <c r="DF85" s="21" t="e">
        <f t="shared" si="123"/>
        <v>#DIV/0!</v>
      </c>
      <c r="DG85" s="21" t="e">
        <f t="shared" si="123"/>
        <v>#DIV/0!</v>
      </c>
      <c r="DH85" s="21" t="e">
        <f t="shared" si="123"/>
        <v>#DIV/0!</v>
      </c>
      <c r="DI85" s="21" t="e">
        <f t="shared" si="123"/>
        <v>#DIV/0!</v>
      </c>
      <c r="DJ85" s="21" t="e">
        <f t="shared" si="123"/>
        <v>#DIV/0!</v>
      </c>
      <c r="DK85" s="21" t="e">
        <f t="shared" si="123"/>
        <v>#DIV/0!</v>
      </c>
      <c r="DL85" s="21" t="e">
        <f t="shared" si="123"/>
        <v>#DIV/0!</v>
      </c>
      <c r="DM85" s="21" t="e">
        <f t="shared" si="123"/>
        <v>#DIV/0!</v>
      </c>
      <c r="DN85" s="21" t="e">
        <f t="shared" si="123"/>
        <v>#DIV/0!</v>
      </c>
      <c r="DO85" s="21" t="e">
        <f t="shared" si="123"/>
        <v>#DIV/0!</v>
      </c>
      <c r="DP85" s="21" t="e">
        <f t="shared" si="123"/>
        <v>#DIV/0!</v>
      </c>
      <c r="DQ85" s="21" t="e">
        <f t="shared" si="123"/>
        <v>#DIV/0!</v>
      </c>
      <c r="DR85" s="21" t="e">
        <f t="shared" si="123"/>
        <v>#DIV/0!</v>
      </c>
      <c r="DS85" s="21" t="e">
        <f t="shared" si="123"/>
        <v>#DIV/0!</v>
      </c>
      <c r="DT85" s="21" t="e">
        <f t="shared" si="123"/>
        <v>#DIV/0!</v>
      </c>
      <c r="DU85" s="21" t="e">
        <f t="shared" si="123"/>
        <v>#DIV/0!</v>
      </c>
      <c r="DV85" s="21" t="e">
        <f t="shared" si="123"/>
        <v>#DIV/0!</v>
      </c>
      <c r="DW85" s="21" t="e">
        <f t="shared" si="123"/>
        <v>#DIV/0!</v>
      </c>
      <c r="DX85" s="21" t="e">
        <f t="shared" si="123"/>
        <v>#DIV/0!</v>
      </c>
      <c r="DY85" s="21" t="e">
        <f t="shared" si="123"/>
        <v>#DIV/0!</v>
      </c>
      <c r="DZ85" s="21" t="e">
        <f t="shared" si="123"/>
        <v>#DIV/0!</v>
      </c>
      <c r="EA85" s="21" t="e">
        <f aca="true" t="shared" si="124" ref="EA85:GL85">EA29-EA61*(EA82-EA26)-EA57*(EA84-EA28)</f>
        <v>#DIV/0!</v>
      </c>
      <c r="EB85" s="21" t="e">
        <f t="shared" si="124"/>
        <v>#DIV/0!</v>
      </c>
      <c r="EC85" s="21" t="e">
        <f t="shared" si="124"/>
        <v>#DIV/0!</v>
      </c>
      <c r="ED85" s="21" t="e">
        <f t="shared" si="124"/>
        <v>#DIV/0!</v>
      </c>
      <c r="EE85" s="21" t="e">
        <f t="shared" si="124"/>
        <v>#DIV/0!</v>
      </c>
      <c r="EF85" s="21" t="e">
        <f t="shared" si="124"/>
        <v>#DIV/0!</v>
      </c>
      <c r="EG85" s="21" t="e">
        <f t="shared" si="124"/>
        <v>#DIV/0!</v>
      </c>
      <c r="EH85" s="21" t="e">
        <f t="shared" si="124"/>
        <v>#DIV/0!</v>
      </c>
      <c r="EI85" s="21" t="e">
        <f t="shared" si="124"/>
        <v>#DIV/0!</v>
      </c>
      <c r="EJ85" s="21" t="e">
        <f t="shared" si="124"/>
        <v>#DIV/0!</v>
      </c>
      <c r="EK85" s="21" t="e">
        <f t="shared" si="124"/>
        <v>#DIV/0!</v>
      </c>
      <c r="EL85" s="21" t="e">
        <f t="shared" si="124"/>
        <v>#DIV/0!</v>
      </c>
      <c r="EM85" s="21" t="e">
        <f t="shared" si="124"/>
        <v>#DIV/0!</v>
      </c>
      <c r="EN85" s="21" t="e">
        <f t="shared" si="124"/>
        <v>#DIV/0!</v>
      </c>
      <c r="EO85" s="21" t="e">
        <f t="shared" si="124"/>
        <v>#DIV/0!</v>
      </c>
      <c r="EP85" s="21" t="e">
        <f t="shared" si="124"/>
        <v>#DIV/0!</v>
      </c>
      <c r="EQ85" s="21" t="e">
        <f t="shared" si="124"/>
        <v>#DIV/0!</v>
      </c>
      <c r="ER85" s="21" t="e">
        <f t="shared" si="124"/>
        <v>#DIV/0!</v>
      </c>
      <c r="ES85" s="21" t="e">
        <f t="shared" si="124"/>
        <v>#DIV/0!</v>
      </c>
      <c r="ET85" s="21" t="e">
        <f t="shared" si="124"/>
        <v>#DIV/0!</v>
      </c>
      <c r="EU85" s="21" t="e">
        <f t="shared" si="124"/>
        <v>#DIV/0!</v>
      </c>
      <c r="EV85" s="21" t="e">
        <f t="shared" si="124"/>
        <v>#DIV/0!</v>
      </c>
      <c r="EW85" s="21" t="e">
        <f t="shared" si="124"/>
        <v>#DIV/0!</v>
      </c>
      <c r="EX85" s="21" t="e">
        <f t="shared" si="124"/>
        <v>#DIV/0!</v>
      </c>
      <c r="EY85" s="21" t="e">
        <f t="shared" si="124"/>
        <v>#DIV/0!</v>
      </c>
      <c r="EZ85" s="21" t="e">
        <f t="shared" si="124"/>
        <v>#DIV/0!</v>
      </c>
      <c r="FA85" s="21" t="e">
        <f t="shared" si="124"/>
        <v>#DIV/0!</v>
      </c>
      <c r="FB85" s="21" t="e">
        <f t="shared" si="124"/>
        <v>#DIV/0!</v>
      </c>
      <c r="FC85" s="21" t="e">
        <f t="shared" si="124"/>
        <v>#DIV/0!</v>
      </c>
      <c r="FD85" s="21" t="e">
        <f t="shared" si="124"/>
        <v>#DIV/0!</v>
      </c>
      <c r="FE85" s="21" t="e">
        <f t="shared" si="124"/>
        <v>#DIV/0!</v>
      </c>
      <c r="FF85" s="21" t="e">
        <f t="shared" si="124"/>
        <v>#DIV/0!</v>
      </c>
      <c r="FG85" s="21" t="e">
        <f t="shared" si="124"/>
        <v>#DIV/0!</v>
      </c>
      <c r="FH85" s="21" t="e">
        <f t="shared" si="124"/>
        <v>#DIV/0!</v>
      </c>
      <c r="FI85" s="21" t="e">
        <f t="shared" si="124"/>
        <v>#DIV/0!</v>
      </c>
      <c r="FJ85" s="21" t="e">
        <f t="shared" si="124"/>
        <v>#DIV/0!</v>
      </c>
      <c r="FK85" s="21" t="e">
        <f t="shared" si="124"/>
        <v>#DIV/0!</v>
      </c>
      <c r="FL85" s="21" t="e">
        <f t="shared" si="124"/>
        <v>#DIV/0!</v>
      </c>
      <c r="FM85" s="21" t="e">
        <f t="shared" si="124"/>
        <v>#DIV/0!</v>
      </c>
      <c r="FN85" s="21" t="e">
        <f t="shared" si="124"/>
        <v>#DIV/0!</v>
      </c>
      <c r="FO85" s="21" t="e">
        <f t="shared" si="124"/>
        <v>#DIV/0!</v>
      </c>
      <c r="FP85" s="21" t="e">
        <f t="shared" si="124"/>
        <v>#DIV/0!</v>
      </c>
      <c r="FQ85" s="21" t="e">
        <f t="shared" si="124"/>
        <v>#DIV/0!</v>
      </c>
      <c r="FR85" s="21" t="e">
        <f t="shared" si="124"/>
        <v>#DIV/0!</v>
      </c>
      <c r="FS85" s="21" t="e">
        <f t="shared" si="124"/>
        <v>#DIV/0!</v>
      </c>
      <c r="FT85" s="21" t="e">
        <f t="shared" si="124"/>
        <v>#DIV/0!</v>
      </c>
      <c r="FU85" s="21" t="e">
        <f t="shared" si="124"/>
        <v>#DIV/0!</v>
      </c>
      <c r="FV85" s="21" t="e">
        <f t="shared" si="124"/>
        <v>#DIV/0!</v>
      </c>
      <c r="FW85" s="21" t="e">
        <f t="shared" si="124"/>
        <v>#DIV/0!</v>
      </c>
      <c r="FX85" s="21" t="e">
        <f t="shared" si="124"/>
        <v>#DIV/0!</v>
      </c>
      <c r="FY85" s="21" t="e">
        <f t="shared" si="124"/>
        <v>#DIV/0!</v>
      </c>
      <c r="FZ85" s="21" t="e">
        <f t="shared" si="124"/>
        <v>#DIV/0!</v>
      </c>
      <c r="GA85" s="21" t="e">
        <f t="shared" si="124"/>
        <v>#DIV/0!</v>
      </c>
      <c r="GB85" s="21" t="e">
        <f t="shared" si="124"/>
        <v>#DIV/0!</v>
      </c>
      <c r="GC85" s="21" t="e">
        <f t="shared" si="124"/>
        <v>#DIV/0!</v>
      </c>
      <c r="GD85" s="21" t="e">
        <f t="shared" si="124"/>
        <v>#DIV/0!</v>
      </c>
      <c r="GE85" s="21" t="e">
        <f t="shared" si="124"/>
        <v>#DIV/0!</v>
      </c>
      <c r="GF85" s="21" t="e">
        <f t="shared" si="124"/>
        <v>#DIV/0!</v>
      </c>
      <c r="GG85" s="21" t="e">
        <f t="shared" si="124"/>
        <v>#DIV/0!</v>
      </c>
      <c r="GH85" s="21" t="e">
        <f t="shared" si="124"/>
        <v>#DIV/0!</v>
      </c>
      <c r="GI85" s="21" t="e">
        <f t="shared" si="124"/>
        <v>#DIV/0!</v>
      </c>
      <c r="GJ85" s="21" t="e">
        <f t="shared" si="124"/>
        <v>#DIV/0!</v>
      </c>
      <c r="GK85" s="21" t="e">
        <f t="shared" si="124"/>
        <v>#DIV/0!</v>
      </c>
      <c r="GL85" s="21" t="e">
        <f t="shared" si="124"/>
        <v>#DIV/0!</v>
      </c>
      <c r="GM85" s="21" t="e">
        <f aca="true" t="shared" si="125" ref="GM85:IV85">GM29-GM61*(GM82-GM26)-GM57*(GM84-GM28)</f>
        <v>#DIV/0!</v>
      </c>
      <c r="GN85" s="21" t="e">
        <f t="shared" si="125"/>
        <v>#DIV/0!</v>
      </c>
      <c r="GO85" s="21" t="e">
        <f t="shared" si="125"/>
        <v>#DIV/0!</v>
      </c>
      <c r="GP85" s="21" t="e">
        <f t="shared" si="125"/>
        <v>#DIV/0!</v>
      </c>
      <c r="GQ85" s="21" t="e">
        <f t="shared" si="125"/>
        <v>#DIV/0!</v>
      </c>
      <c r="GR85" s="21" t="e">
        <f t="shared" si="125"/>
        <v>#DIV/0!</v>
      </c>
      <c r="GS85" s="21" t="e">
        <f t="shared" si="125"/>
        <v>#DIV/0!</v>
      </c>
      <c r="GT85" s="21" t="e">
        <f t="shared" si="125"/>
        <v>#DIV/0!</v>
      </c>
      <c r="GU85" s="21" t="e">
        <f t="shared" si="125"/>
        <v>#DIV/0!</v>
      </c>
      <c r="GV85" s="21" t="e">
        <f t="shared" si="125"/>
        <v>#DIV/0!</v>
      </c>
      <c r="GW85" s="21" t="e">
        <f t="shared" si="125"/>
        <v>#DIV/0!</v>
      </c>
      <c r="GX85" s="21" t="e">
        <f t="shared" si="125"/>
        <v>#DIV/0!</v>
      </c>
      <c r="GY85" s="21" t="e">
        <f t="shared" si="125"/>
        <v>#DIV/0!</v>
      </c>
      <c r="GZ85" s="21" t="e">
        <f t="shared" si="125"/>
        <v>#DIV/0!</v>
      </c>
      <c r="HA85" s="21" t="e">
        <f t="shared" si="125"/>
        <v>#DIV/0!</v>
      </c>
      <c r="HB85" s="21" t="e">
        <f t="shared" si="125"/>
        <v>#DIV/0!</v>
      </c>
      <c r="HC85" s="21" t="e">
        <f t="shared" si="125"/>
        <v>#DIV/0!</v>
      </c>
      <c r="HD85" s="21" t="e">
        <f t="shared" si="125"/>
        <v>#DIV/0!</v>
      </c>
      <c r="HE85" s="21" t="e">
        <f t="shared" si="125"/>
        <v>#DIV/0!</v>
      </c>
      <c r="HF85" s="21" t="e">
        <f t="shared" si="125"/>
        <v>#DIV/0!</v>
      </c>
      <c r="HG85" s="21" t="e">
        <f t="shared" si="125"/>
        <v>#DIV/0!</v>
      </c>
      <c r="HH85" s="21" t="e">
        <f t="shared" si="125"/>
        <v>#DIV/0!</v>
      </c>
      <c r="HI85" s="21" t="e">
        <f t="shared" si="125"/>
        <v>#DIV/0!</v>
      </c>
      <c r="HJ85" s="21" t="e">
        <f t="shared" si="125"/>
        <v>#DIV/0!</v>
      </c>
      <c r="HK85" s="21" t="e">
        <f t="shared" si="125"/>
        <v>#DIV/0!</v>
      </c>
      <c r="HL85" s="21" t="e">
        <f t="shared" si="125"/>
        <v>#DIV/0!</v>
      </c>
      <c r="HM85" s="21" t="e">
        <f t="shared" si="125"/>
        <v>#DIV/0!</v>
      </c>
      <c r="HN85" s="21" t="e">
        <f t="shared" si="125"/>
        <v>#DIV/0!</v>
      </c>
      <c r="HO85" s="21" t="e">
        <f t="shared" si="125"/>
        <v>#DIV/0!</v>
      </c>
      <c r="HP85" s="21" t="e">
        <f t="shared" si="125"/>
        <v>#DIV/0!</v>
      </c>
      <c r="HQ85" s="21" t="e">
        <f t="shared" si="125"/>
        <v>#DIV/0!</v>
      </c>
      <c r="HR85" s="21" t="e">
        <f t="shared" si="125"/>
        <v>#DIV/0!</v>
      </c>
      <c r="HS85" s="21" t="e">
        <f t="shared" si="125"/>
        <v>#DIV/0!</v>
      </c>
      <c r="HT85" s="21" t="e">
        <f t="shared" si="125"/>
        <v>#DIV/0!</v>
      </c>
      <c r="HU85" s="21" t="e">
        <f t="shared" si="125"/>
        <v>#DIV/0!</v>
      </c>
      <c r="HV85" s="21" t="e">
        <f t="shared" si="125"/>
        <v>#DIV/0!</v>
      </c>
      <c r="HW85" s="21" t="e">
        <f t="shared" si="125"/>
        <v>#DIV/0!</v>
      </c>
      <c r="HX85" s="21" t="e">
        <f t="shared" si="125"/>
        <v>#DIV/0!</v>
      </c>
      <c r="HY85" s="21" t="e">
        <f t="shared" si="125"/>
        <v>#DIV/0!</v>
      </c>
      <c r="HZ85" s="21" t="e">
        <f t="shared" si="125"/>
        <v>#DIV/0!</v>
      </c>
      <c r="IA85" s="21" t="e">
        <f t="shared" si="125"/>
        <v>#DIV/0!</v>
      </c>
      <c r="IB85" s="21" t="e">
        <f t="shared" si="125"/>
        <v>#DIV/0!</v>
      </c>
      <c r="IC85" s="21" t="e">
        <f t="shared" si="125"/>
        <v>#DIV/0!</v>
      </c>
      <c r="ID85" s="21" t="e">
        <f t="shared" si="125"/>
        <v>#DIV/0!</v>
      </c>
      <c r="IE85" s="21" t="e">
        <f t="shared" si="125"/>
        <v>#DIV/0!</v>
      </c>
      <c r="IF85" s="21" t="e">
        <f t="shared" si="125"/>
        <v>#DIV/0!</v>
      </c>
      <c r="IG85" s="21" t="e">
        <f t="shared" si="125"/>
        <v>#DIV/0!</v>
      </c>
      <c r="IH85" s="21" t="e">
        <f t="shared" si="125"/>
        <v>#DIV/0!</v>
      </c>
      <c r="II85" s="21" t="e">
        <f t="shared" si="125"/>
        <v>#DIV/0!</v>
      </c>
      <c r="IJ85" s="21" t="e">
        <f t="shared" si="125"/>
        <v>#DIV/0!</v>
      </c>
      <c r="IK85" s="21" t="e">
        <f t="shared" si="125"/>
        <v>#DIV/0!</v>
      </c>
      <c r="IL85" s="21" t="e">
        <f t="shared" si="125"/>
        <v>#DIV/0!</v>
      </c>
      <c r="IM85" s="21" t="e">
        <f t="shared" si="125"/>
        <v>#DIV/0!</v>
      </c>
      <c r="IN85" s="21" t="e">
        <f t="shared" si="125"/>
        <v>#DIV/0!</v>
      </c>
      <c r="IO85" s="21" t="e">
        <f t="shared" si="125"/>
        <v>#DIV/0!</v>
      </c>
      <c r="IP85" s="21" t="e">
        <f t="shared" si="125"/>
        <v>#DIV/0!</v>
      </c>
      <c r="IQ85" s="21" t="e">
        <f t="shared" si="125"/>
        <v>#DIV/0!</v>
      </c>
      <c r="IR85" s="21" t="e">
        <f t="shared" si="125"/>
        <v>#DIV/0!</v>
      </c>
      <c r="IS85" s="21" t="e">
        <f t="shared" si="125"/>
        <v>#DIV/0!</v>
      </c>
      <c r="IT85" s="21" t="e">
        <f t="shared" si="125"/>
        <v>#DIV/0!</v>
      </c>
      <c r="IU85" s="21" t="e">
        <f t="shared" si="125"/>
        <v>#DIV/0!</v>
      </c>
      <c r="IV85" s="21" t="e">
        <f t="shared" si="125"/>
        <v>#DIV/0!</v>
      </c>
    </row>
    <row r="86" spans="1:256" s="11" customFormat="1" ht="13.5" thickBot="1">
      <c r="A86" s="82" t="s">
        <v>40</v>
      </c>
      <c r="B86" s="21">
        <f>B30+B61*(B81-B25)+B57*(B83-B27)</f>
        <v>-6.538259990371865</v>
      </c>
      <c r="C86" s="21">
        <f aca="true" t="shared" si="126" ref="C86:BN86">C30+C61*(C81-C25)+C57*(C83-C27)</f>
        <v>-6.906438463234203</v>
      </c>
      <c r="D86" s="21">
        <f t="shared" si="126"/>
        <v>-7.2915310200111785</v>
      </c>
      <c r="E86" s="21">
        <f t="shared" si="126"/>
        <v>-7.697730040173552</v>
      </c>
      <c r="F86" s="21">
        <f t="shared" si="126"/>
        <v>-8.1300814301621</v>
      </c>
      <c r="G86" s="21">
        <f t="shared" si="126"/>
        <v>-8.594734799782062</v>
      </c>
      <c r="H86" s="21">
        <f t="shared" si="126"/>
        <v>-9.099281195298682</v>
      </c>
      <c r="I86" s="21">
        <f t="shared" si="126"/>
        <v>-9.65321628307013</v>
      </c>
      <c r="J86" s="21">
        <f t="shared" si="126"/>
        <v>-10.268586529328864</v>
      </c>
      <c r="K86" s="21">
        <f t="shared" si="126"/>
        <v>-10.960907723621201</v>
      </c>
      <c r="L86" s="21">
        <f t="shared" si="126"/>
        <v>-11.750498026952489</v>
      </c>
      <c r="M86" s="21">
        <f t="shared" si="126"/>
        <v>-12.664458117811353</v>
      </c>
      <c r="N86" s="21">
        <f t="shared" si="126"/>
        <v>-13.739690866279332</v>
      </c>
      <c r="O86" s="21">
        <f t="shared" si="126"/>
        <v>-15.027646502181312</v>
      </c>
      <c r="P86" s="21">
        <f t="shared" si="126"/>
        <v>-16.602041975017315</v>
      </c>
      <c r="Q86" s="21">
        <f t="shared" si="126"/>
        <v>-18.57193721515494</v>
      </c>
      <c r="R86" s="21">
        <f t="shared" si="126"/>
        <v>-21.104974098766956</v>
      </c>
      <c r="S86" s="21">
        <f t="shared" si="126"/>
        <v>-24.47113585494351</v>
      </c>
      <c r="T86" s="21">
        <f t="shared" si="126"/>
        <v>-29.131232308335615</v>
      </c>
      <c r="U86" s="21">
        <f t="shared" si="126"/>
        <v>-35.932708686722954</v>
      </c>
      <c r="V86" s="21">
        <f t="shared" si="126"/>
        <v>-46.59736270162027</v>
      </c>
      <c r="W86" s="21">
        <f t="shared" si="126"/>
        <v>-65.15156315628441</v>
      </c>
      <c r="X86" s="21">
        <f t="shared" si="126"/>
        <v>-103.27730964025952</v>
      </c>
      <c r="Y86" s="21">
        <f t="shared" si="126"/>
        <v>-210.74481903166952</v>
      </c>
      <c r="Z86" s="21">
        <f t="shared" si="126"/>
        <v>-966.7629919051274</v>
      </c>
      <c r="AA86" s="21" t="e">
        <f t="shared" si="126"/>
        <v>#DIV/0!</v>
      </c>
      <c r="AB86" s="21" t="e">
        <f t="shared" si="126"/>
        <v>#DIV/0!</v>
      </c>
      <c r="AC86" s="21" t="e">
        <f t="shared" si="126"/>
        <v>#DIV/0!</v>
      </c>
      <c r="AD86" s="21" t="e">
        <f t="shared" si="126"/>
        <v>#DIV/0!</v>
      </c>
      <c r="AE86" s="21" t="e">
        <f t="shared" si="126"/>
        <v>#DIV/0!</v>
      </c>
      <c r="AF86" s="21" t="e">
        <f t="shared" si="126"/>
        <v>#DIV/0!</v>
      </c>
      <c r="AG86" s="21" t="e">
        <f t="shared" si="126"/>
        <v>#DIV/0!</v>
      </c>
      <c r="AH86" s="21" t="e">
        <f t="shared" si="126"/>
        <v>#DIV/0!</v>
      </c>
      <c r="AI86" s="21" t="e">
        <f t="shared" si="126"/>
        <v>#DIV/0!</v>
      </c>
      <c r="AJ86" s="21" t="e">
        <f t="shared" si="126"/>
        <v>#DIV/0!</v>
      </c>
      <c r="AK86" s="21" t="e">
        <f t="shared" si="126"/>
        <v>#DIV/0!</v>
      </c>
      <c r="AL86" s="21" t="e">
        <f t="shared" si="126"/>
        <v>#DIV/0!</v>
      </c>
      <c r="AM86" s="21" t="e">
        <f t="shared" si="126"/>
        <v>#DIV/0!</v>
      </c>
      <c r="AN86" s="21" t="e">
        <f t="shared" si="126"/>
        <v>#DIV/0!</v>
      </c>
      <c r="AO86" s="21" t="e">
        <f t="shared" si="126"/>
        <v>#DIV/0!</v>
      </c>
      <c r="AP86" s="21" t="e">
        <f t="shared" si="126"/>
        <v>#DIV/0!</v>
      </c>
      <c r="AQ86" s="21" t="e">
        <f t="shared" si="126"/>
        <v>#DIV/0!</v>
      </c>
      <c r="AR86" s="21" t="e">
        <f t="shared" si="126"/>
        <v>#DIV/0!</v>
      </c>
      <c r="AS86" s="21" t="e">
        <f t="shared" si="126"/>
        <v>#DIV/0!</v>
      </c>
      <c r="AT86" s="21" t="e">
        <f t="shared" si="126"/>
        <v>#DIV/0!</v>
      </c>
      <c r="AU86" s="21" t="e">
        <f t="shared" si="126"/>
        <v>#DIV/0!</v>
      </c>
      <c r="AV86" s="21" t="e">
        <f t="shared" si="126"/>
        <v>#DIV/0!</v>
      </c>
      <c r="AW86" s="21" t="e">
        <f t="shared" si="126"/>
        <v>#DIV/0!</v>
      </c>
      <c r="AX86" s="21" t="e">
        <f t="shared" si="126"/>
        <v>#DIV/0!</v>
      </c>
      <c r="AY86" s="21" t="e">
        <f t="shared" si="126"/>
        <v>#DIV/0!</v>
      </c>
      <c r="AZ86" s="21" t="e">
        <f t="shared" si="126"/>
        <v>#DIV/0!</v>
      </c>
      <c r="BA86" s="21" t="e">
        <f t="shared" si="126"/>
        <v>#DIV/0!</v>
      </c>
      <c r="BB86" s="21" t="e">
        <f t="shared" si="126"/>
        <v>#DIV/0!</v>
      </c>
      <c r="BC86" s="21" t="e">
        <f t="shared" si="126"/>
        <v>#DIV/0!</v>
      </c>
      <c r="BD86" s="21" t="e">
        <f t="shared" si="126"/>
        <v>#DIV/0!</v>
      </c>
      <c r="BE86" s="21" t="e">
        <f t="shared" si="126"/>
        <v>#DIV/0!</v>
      </c>
      <c r="BF86" s="21" t="e">
        <f t="shared" si="126"/>
        <v>#DIV/0!</v>
      </c>
      <c r="BG86" s="21" t="e">
        <f t="shared" si="126"/>
        <v>#DIV/0!</v>
      </c>
      <c r="BH86" s="21" t="e">
        <f t="shared" si="126"/>
        <v>#DIV/0!</v>
      </c>
      <c r="BI86" s="21" t="e">
        <f t="shared" si="126"/>
        <v>#DIV/0!</v>
      </c>
      <c r="BJ86" s="21" t="e">
        <f t="shared" si="126"/>
        <v>#DIV/0!</v>
      </c>
      <c r="BK86" s="21" t="e">
        <f t="shared" si="126"/>
        <v>#DIV/0!</v>
      </c>
      <c r="BL86" s="21" t="e">
        <f t="shared" si="126"/>
        <v>#DIV/0!</v>
      </c>
      <c r="BM86" s="21" t="e">
        <f t="shared" si="126"/>
        <v>#DIV/0!</v>
      </c>
      <c r="BN86" s="21" t="e">
        <f t="shared" si="126"/>
        <v>#DIV/0!</v>
      </c>
      <c r="BO86" s="21" t="e">
        <f aca="true" t="shared" si="127" ref="BO86:DZ86">BO30+BO61*(BO81-BO25)+BO57*(BO83-BO27)</f>
        <v>#DIV/0!</v>
      </c>
      <c r="BP86" s="21" t="e">
        <f t="shared" si="127"/>
        <v>#DIV/0!</v>
      </c>
      <c r="BQ86" s="21" t="e">
        <f t="shared" si="127"/>
        <v>#DIV/0!</v>
      </c>
      <c r="BR86" s="21" t="e">
        <f t="shared" si="127"/>
        <v>#DIV/0!</v>
      </c>
      <c r="BS86" s="21" t="e">
        <f t="shared" si="127"/>
        <v>#DIV/0!</v>
      </c>
      <c r="BT86" s="21" t="e">
        <f t="shared" si="127"/>
        <v>#DIV/0!</v>
      </c>
      <c r="BU86" s="21" t="e">
        <f t="shared" si="127"/>
        <v>#DIV/0!</v>
      </c>
      <c r="BV86" s="21" t="e">
        <f t="shared" si="127"/>
        <v>#DIV/0!</v>
      </c>
      <c r="BW86" s="21" t="e">
        <f t="shared" si="127"/>
        <v>#DIV/0!</v>
      </c>
      <c r="BX86" s="21" t="e">
        <f t="shared" si="127"/>
        <v>#DIV/0!</v>
      </c>
      <c r="BY86" s="21" t="e">
        <f t="shared" si="127"/>
        <v>#DIV/0!</v>
      </c>
      <c r="BZ86" s="21" t="e">
        <f t="shared" si="127"/>
        <v>#DIV/0!</v>
      </c>
      <c r="CA86" s="21" t="e">
        <f t="shared" si="127"/>
        <v>#DIV/0!</v>
      </c>
      <c r="CB86" s="21" t="e">
        <f t="shared" si="127"/>
        <v>#DIV/0!</v>
      </c>
      <c r="CC86" s="21" t="e">
        <f t="shared" si="127"/>
        <v>#DIV/0!</v>
      </c>
      <c r="CD86" s="21" t="e">
        <f t="shared" si="127"/>
        <v>#DIV/0!</v>
      </c>
      <c r="CE86" s="21" t="e">
        <f t="shared" si="127"/>
        <v>#DIV/0!</v>
      </c>
      <c r="CF86" s="21" t="e">
        <f t="shared" si="127"/>
        <v>#DIV/0!</v>
      </c>
      <c r="CG86" s="21" t="e">
        <f t="shared" si="127"/>
        <v>#DIV/0!</v>
      </c>
      <c r="CH86" s="21" t="e">
        <f t="shared" si="127"/>
        <v>#DIV/0!</v>
      </c>
      <c r="CI86" s="21" t="e">
        <f t="shared" si="127"/>
        <v>#DIV/0!</v>
      </c>
      <c r="CJ86" s="21" t="e">
        <f t="shared" si="127"/>
        <v>#DIV/0!</v>
      </c>
      <c r="CK86" s="21" t="e">
        <f t="shared" si="127"/>
        <v>#DIV/0!</v>
      </c>
      <c r="CL86" s="21" t="e">
        <f t="shared" si="127"/>
        <v>#DIV/0!</v>
      </c>
      <c r="CM86" s="21" t="e">
        <f t="shared" si="127"/>
        <v>#DIV/0!</v>
      </c>
      <c r="CN86" s="21" t="e">
        <f t="shared" si="127"/>
        <v>#DIV/0!</v>
      </c>
      <c r="CO86" s="21" t="e">
        <f t="shared" si="127"/>
        <v>#DIV/0!</v>
      </c>
      <c r="CP86" s="21" t="e">
        <f t="shared" si="127"/>
        <v>#DIV/0!</v>
      </c>
      <c r="CQ86" s="21" t="e">
        <f t="shared" si="127"/>
        <v>#DIV/0!</v>
      </c>
      <c r="CR86" s="21" t="e">
        <f t="shared" si="127"/>
        <v>#DIV/0!</v>
      </c>
      <c r="CS86" s="21" t="e">
        <f t="shared" si="127"/>
        <v>#DIV/0!</v>
      </c>
      <c r="CT86" s="21" t="e">
        <f t="shared" si="127"/>
        <v>#DIV/0!</v>
      </c>
      <c r="CU86" s="21" t="e">
        <f t="shared" si="127"/>
        <v>#DIV/0!</v>
      </c>
      <c r="CV86" s="21" t="e">
        <f t="shared" si="127"/>
        <v>#DIV/0!</v>
      </c>
      <c r="CW86" s="21" t="e">
        <f t="shared" si="127"/>
        <v>#DIV/0!</v>
      </c>
      <c r="CX86" s="21" t="e">
        <f t="shared" si="127"/>
        <v>#DIV/0!</v>
      </c>
      <c r="CY86" s="21" t="e">
        <f t="shared" si="127"/>
        <v>#DIV/0!</v>
      </c>
      <c r="CZ86" s="21" t="e">
        <f t="shared" si="127"/>
        <v>#DIV/0!</v>
      </c>
      <c r="DA86" s="21" t="e">
        <f t="shared" si="127"/>
        <v>#DIV/0!</v>
      </c>
      <c r="DB86" s="21" t="e">
        <f t="shared" si="127"/>
        <v>#DIV/0!</v>
      </c>
      <c r="DC86" s="21" t="e">
        <f t="shared" si="127"/>
        <v>#DIV/0!</v>
      </c>
      <c r="DD86" s="21" t="e">
        <f t="shared" si="127"/>
        <v>#DIV/0!</v>
      </c>
      <c r="DE86" s="21" t="e">
        <f t="shared" si="127"/>
        <v>#DIV/0!</v>
      </c>
      <c r="DF86" s="21" t="e">
        <f t="shared" si="127"/>
        <v>#DIV/0!</v>
      </c>
      <c r="DG86" s="21" t="e">
        <f t="shared" si="127"/>
        <v>#DIV/0!</v>
      </c>
      <c r="DH86" s="21" t="e">
        <f t="shared" si="127"/>
        <v>#DIV/0!</v>
      </c>
      <c r="DI86" s="21" t="e">
        <f t="shared" si="127"/>
        <v>#DIV/0!</v>
      </c>
      <c r="DJ86" s="21" t="e">
        <f t="shared" si="127"/>
        <v>#DIV/0!</v>
      </c>
      <c r="DK86" s="21" t="e">
        <f t="shared" si="127"/>
        <v>#DIV/0!</v>
      </c>
      <c r="DL86" s="21" t="e">
        <f t="shared" si="127"/>
        <v>#DIV/0!</v>
      </c>
      <c r="DM86" s="21" t="e">
        <f t="shared" si="127"/>
        <v>#DIV/0!</v>
      </c>
      <c r="DN86" s="21" t="e">
        <f t="shared" si="127"/>
        <v>#DIV/0!</v>
      </c>
      <c r="DO86" s="21" t="e">
        <f t="shared" si="127"/>
        <v>#DIV/0!</v>
      </c>
      <c r="DP86" s="21" t="e">
        <f t="shared" si="127"/>
        <v>#DIV/0!</v>
      </c>
      <c r="DQ86" s="21" t="e">
        <f t="shared" si="127"/>
        <v>#DIV/0!</v>
      </c>
      <c r="DR86" s="21" t="e">
        <f t="shared" si="127"/>
        <v>#DIV/0!</v>
      </c>
      <c r="DS86" s="21" t="e">
        <f t="shared" si="127"/>
        <v>#DIV/0!</v>
      </c>
      <c r="DT86" s="21" t="e">
        <f t="shared" si="127"/>
        <v>#DIV/0!</v>
      </c>
      <c r="DU86" s="21" t="e">
        <f t="shared" si="127"/>
        <v>#DIV/0!</v>
      </c>
      <c r="DV86" s="21" t="e">
        <f t="shared" si="127"/>
        <v>#DIV/0!</v>
      </c>
      <c r="DW86" s="21" t="e">
        <f t="shared" si="127"/>
        <v>#DIV/0!</v>
      </c>
      <c r="DX86" s="21" t="e">
        <f t="shared" si="127"/>
        <v>#DIV/0!</v>
      </c>
      <c r="DY86" s="21" t="e">
        <f t="shared" si="127"/>
        <v>#DIV/0!</v>
      </c>
      <c r="DZ86" s="21" t="e">
        <f t="shared" si="127"/>
        <v>#DIV/0!</v>
      </c>
      <c r="EA86" s="21" t="e">
        <f aca="true" t="shared" si="128" ref="EA86:GL86">EA30+EA61*(EA81-EA25)+EA57*(EA83-EA27)</f>
        <v>#DIV/0!</v>
      </c>
      <c r="EB86" s="21" t="e">
        <f t="shared" si="128"/>
        <v>#DIV/0!</v>
      </c>
      <c r="EC86" s="21" t="e">
        <f t="shared" si="128"/>
        <v>#DIV/0!</v>
      </c>
      <c r="ED86" s="21" t="e">
        <f t="shared" si="128"/>
        <v>#DIV/0!</v>
      </c>
      <c r="EE86" s="21" t="e">
        <f t="shared" si="128"/>
        <v>#DIV/0!</v>
      </c>
      <c r="EF86" s="21" t="e">
        <f t="shared" si="128"/>
        <v>#DIV/0!</v>
      </c>
      <c r="EG86" s="21" t="e">
        <f t="shared" si="128"/>
        <v>#DIV/0!</v>
      </c>
      <c r="EH86" s="21" t="e">
        <f t="shared" si="128"/>
        <v>#DIV/0!</v>
      </c>
      <c r="EI86" s="21" t="e">
        <f t="shared" si="128"/>
        <v>#DIV/0!</v>
      </c>
      <c r="EJ86" s="21" t="e">
        <f t="shared" si="128"/>
        <v>#DIV/0!</v>
      </c>
      <c r="EK86" s="21" t="e">
        <f t="shared" si="128"/>
        <v>#DIV/0!</v>
      </c>
      <c r="EL86" s="21" t="e">
        <f t="shared" si="128"/>
        <v>#DIV/0!</v>
      </c>
      <c r="EM86" s="21" t="e">
        <f t="shared" si="128"/>
        <v>#DIV/0!</v>
      </c>
      <c r="EN86" s="21" t="e">
        <f t="shared" si="128"/>
        <v>#DIV/0!</v>
      </c>
      <c r="EO86" s="21" t="e">
        <f t="shared" si="128"/>
        <v>#DIV/0!</v>
      </c>
      <c r="EP86" s="21" t="e">
        <f t="shared" si="128"/>
        <v>#DIV/0!</v>
      </c>
      <c r="EQ86" s="21" t="e">
        <f t="shared" si="128"/>
        <v>#DIV/0!</v>
      </c>
      <c r="ER86" s="21" t="e">
        <f t="shared" si="128"/>
        <v>#DIV/0!</v>
      </c>
      <c r="ES86" s="21" t="e">
        <f t="shared" si="128"/>
        <v>#DIV/0!</v>
      </c>
      <c r="ET86" s="21" t="e">
        <f t="shared" si="128"/>
        <v>#DIV/0!</v>
      </c>
      <c r="EU86" s="21" t="e">
        <f t="shared" si="128"/>
        <v>#DIV/0!</v>
      </c>
      <c r="EV86" s="21" t="e">
        <f t="shared" si="128"/>
        <v>#DIV/0!</v>
      </c>
      <c r="EW86" s="21" t="e">
        <f t="shared" si="128"/>
        <v>#DIV/0!</v>
      </c>
      <c r="EX86" s="21" t="e">
        <f t="shared" si="128"/>
        <v>#DIV/0!</v>
      </c>
      <c r="EY86" s="21" t="e">
        <f t="shared" si="128"/>
        <v>#DIV/0!</v>
      </c>
      <c r="EZ86" s="21" t="e">
        <f t="shared" si="128"/>
        <v>#DIV/0!</v>
      </c>
      <c r="FA86" s="21" t="e">
        <f t="shared" si="128"/>
        <v>#DIV/0!</v>
      </c>
      <c r="FB86" s="21" t="e">
        <f t="shared" si="128"/>
        <v>#DIV/0!</v>
      </c>
      <c r="FC86" s="21" t="e">
        <f t="shared" si="128"/>
        <v>#DIV/0!</v>
      </c>
      <c r="FD86" s="21" t="e">
        <f t="shared" si="128"/>
        <v>#DIV/0!</v>
      </c>
      <c r="FE86" s="21" t="e">
        <f t="shared" si="128"/>
        <v>#DIV/0!</v>
      </c>
      <c r="FF86" s="21" t="e">
        <f t="shared" si="128"/>
        <v>#DIV/0!</v>
      </c>
      <c r="FG86" s="21" t="e">
        <f t="shared" si="128"/>
        <v>#DIV/0!</v>
      </c>
      <c r="FH86" s="21" t="e">
        <f t="shared" si="128"/>
        <v>#DIV/0!</v>
      </c>
      <c r="FI86" s="21" t="e">
        <f t="shared" si="128"/>
        <v>#DIV/0!</v>
      </c>
      <c r="FJ86" s="21" t="e">
        <f t="shared" si="128"/>
        <v>#DIV/0!</v>
      </c>
      <c r="FK86" s="21" t="e">
        <f t="shared" si="128"/>
        <v>#DIV/0!</v>
      </c>
      <c r="FL86" s="21" t="e">
        <f t="shared" si="128"/>
        <v>#DIV/0!</v>
      </c>
      <c r="FM86" s="21" t="e">
        <f t="shared" si="128"/>
        <v>#DIV/0!</v>
      </c>
      <c r="FN86" s="21" t="e">
        <f t="shared" si="128"/>
        <v>#DIV/0!</v>
      </c>
      <c r="FO86" s="21" t="e">
        <f t="shared" si="128"/>
        <v>#DIV/0!</v>
      </c>
      <c r="FP86" s="21" t="e">
        <f t="shared" si="128"/>
        <v>#DIV/0!</v>
      </c>
      <c r="FQ86" s="21" t="e">
        <f t="shared" si="128"/>
        <v>#DIV/0!</v>
      </c>
      <c r="FR86" s="21" t="e">
        <f t="shared" si="128"/>
        <v>#DIV/0!</v>
      </c>
      <c r="FS86" s="21" t="e">
        <f t="shared" si="128"/>
        <v>#DIV/0!</v>
      </c>
      <c r="FT86" s="21" t="e">
        <f t="shared" si="128"/>
        <v>#DIV/0!</v>
      </c>
      <c r="FU86" s="21" t="e">
        <f t="shared" si="128"/>
        <v>#DIV/0!</v>
      </c>
      <c r="FV86" s="21" t="e">
        <f t="shared" si="128"/>
        <v>#DIV/0!</v>
      </c>
      <c r="FW86" s="21" t="e">
        <f t="shared" si="128"/>
        <v>#DIV/0!</v>
      </c>
      <c r="FX86" s="21" t="e">
        <f t="shared" si="128"/>
        <v>#DIV/0!</v>
      </c>
      <c r="FY86" s="21" t="e">
        <f t="shared" si="128"/>
        <v>#DIV/0!</v>
      </c>
      <c r="FZ86" s="21" t="e">
        <f t="shared" si="128"/>
        <v>#DIV/0!</v>
      </c>
      <c r="GA86" s="21" t="e">
        <f t="shared" si="128"/>
        <v>#DIV/0!</v>
      </c>
      <c r="GB86" s="21" t="e">
        <f t="shared" si="128"/>
        <v>#DIV/0!</v>
      </c>
      <c r="GC86" s="21" t="e">
        <f t="shared" si="128"/>
        <v>#DIV/0!</v>
      </c>
      <c r="GD86" s="21" t="e">
        <f t="shared" si="128"/>
        <v>#DIV/0!</v>
      </c>
      <c r="GE86" s="21" t="e">
        <f t="shared" si="128"/>
        <v>#DIV/0!</v>
      </c>
      <c r="GF86" s="21" t="e">
        <f t="shared" si="128"/>
        <v>#DIV/0!</v>
      </c>
      <c r="GG86" s="21" t="e">
        <f t="shared" si="128"/>
        <v>#DIV/0!</v>
      </c>
      <c r="GH86" s="21" t="e">
        <f t="shared" si="128"/>
        <v>#DIV/0!</v>
      </c>
      <c r="GI86" s="21" t="e">
        <f t="shared" si="128"/>
        <v>#DIV/0!</v>
      </c>
      <c r="GJ86" s="21" t="e">
        <f t="shared" si="128"/>
        <v>#DIV/0!</v>
      </c>
      <c r="GK86" s="21" t="e">
        <f t="shared" si="128"/>
        <v>#DIV/0!</v>
      </c>
      <c r="GL86" s="21" t="e">
        <f t="shared" si="128"/>
        <v>#DIV/0!</v>
      </c>
      <c r="GM86" s="21" t="e">
        <f aca="true" t="shared" si="129" ref="GM86:IV86">GM30+GM61*(GM81-GM25)+GM57*(GM83-GM27)</f>
        <v>#DIV/0!</v>
      </c>
      <c r="GN86" s="21" t="e">
        <f t="shared" si="129"/>
        <v>#DIV/0!</v>
      </c>
      <c r="GO86" s="21" t="e">
        <f t="shared" si="129"/>
        <v>#DIV/0!</v>
      </c>
      <c r="GP86" s="21" t="e">
        <f t="shared" si="129"/>
        <v>#DIV/0!</v>
      </c>
      <c r="GQ86" s="21" t="e">
        <f t="shared" si="129"/>
        <v>#DIV/0!</v>
      </c>
      <c r="GR86" s="21" t="e">
        <f t="shared" si="129"/>
        <v>#DIV/0!</v>
      </c>
      <c r="GS86" s="21" t="e">
        <f t="shared" si="129"/>
        <v>#DIV/0!</v>
      </c>
      <c r="GT86" s="21" t="e">
        <f t="shared" si="129"/>
        <v>#DIV/0!</v>
      </c>
      <c r="GU86" s="21" t="e">
        <f t="shared" si="129"/>
        <v>#DIV/0!</v>
      </c>
      <c r="GV86" s="21" t="e">
        <f t="shared" si="129"/>
        <v>#DIV/0!</v>
      </c>
      <c r="GW86" s="21" t="e">
        <f t="shared" si="129"/>
        <v>#DIV/0!</v>
      </c>
      <c r="GX86" s="21" t="e">
        <f t="shared" si="129"/>
        <v>#DIV/0!</v>
      </c>
      <c r="GY86" s="21" t="e">
        <f t="shared" si="129"/>
        <v>#DIV/0!</v>
      </c>
      <c r="GZ86" s="21" t="e">
        <f t="shared" si="129"/>
        <v>#DIV/0!</v>
      </c>
      <c r="HA86" s="21" t="e">
        <f t="shared" si="129"/>
        <v>#DIV/0!</v>
      </c>
      <c r="HB86" s="21" t="e">
        <f t="shared" si="129"/>
        <v>#DIV/0!</v>
      </c>
      <c r="HC86" s="21" t="e">
        <f t="shared" si="129"/>
        <v>#DIV/0!</v>
      </c>
      <c r="HD86" s="21" t="e">
        <f t="shared" si="129"/>
        <v>#DIV/0!</v>
      </c>
      <c r="HE86" s="21" t="e">
        <f t="shared" si="129"/>
        <v>#DIV/0!</v>
      </c>
      <c r="HF86" s="21" t="e">
        <f t="shared" si="129"/>
        <v>#DIV/0!</v>
      </c>
      <c r="HG86" s="21" t="e">
        <f t="shared" si="129"/>
        <v>#DIV/0!</v>
      </c>
      <c r="HH86" s="21" t="e">
        <f t="shared" si="129"/>
        <v>#DIV/0!</v>
      </c>
      <c r="HI86" s="21" t="e">
        <f t="shared" si="129"/>
        <v>#DIV/0!</v>
      </c>
      <c r="HJ86" s="21" t="e">
        <f t="shared" si="129"/>
        <v>#DIV/0!</v>
      </c>
      <c r="HK86" s="21" t="e">
        <f t="shared" si="129"/>
        <v>#DIV/0!</v>
      </c>
      <c r="HL86" s="21" t="e">
        <f t="shared" si="129"/>
        <v>#DIV/0!</v>
      </c>
      <c r="HM86" s="21" t="e">
        <f t="shared" si="129"/>
        <v>#DIV/0!</v>
      </c>
      <c r="HN86" s="21" t="e">
        <f t="shared" si="129"/>
        <v>#DIV/0!</v>
      </c>
      <c r="HO86" s="21" t="e">
        <f t="shared" si="129"/>
        <v>#DIV/0!</v>
      </c>
      <c r="HP86" s="21" t="e">
        <f t="shared" si="129"/>
        <v>#DIV/0!</v>
      </c>
      <c r="HQ86" s="21" t="e">
        <f t="shared" si="129"/>
        <v>#DIV/0!</v>
      </c>
      <c r="HR86" s="21" t="e">
        <f t="shared" si="129"/>
        <v>#DIV/0!</v>
      </c>
      <c r="HS86" s="21" t="e">
        <f t="shared" si="129"/>
        <v>#DIV/0!</v>
      </c>
      <c r="HT86" s="21" t="e">
        <f t="shared" si="129"/>
        <v>#DIV/0!</v>
      </c>
      <c r="HU86" s="21" t="e">
        <f t="shared" si="129"/>
        <v>#DIV/0!</v>
      </c>
      <c r="HV86" s="21" t="e">
        <f t="shared" si="129"/>
        <v>#DIV/0!</v>
      </c>
      <c r="HW86" s="21" t="e">
        <f t="shared" si="129"/>
        <v>#DIV/0!</v>
      </c>
      <c r="HX86" s="21" t="e">
        <f t="shared" si="129"/>
        <v>#DIV/0!</v>
      </c>
      <c r="HY86" s="21" t="e">
        <f t="shared" si="129"/>
        <v>#DIV/0!</v>
      </c>
      <c r="HZ86" s="21" t="e">
        <f t="shared" si="129"/>
        <v>#DIV/0!</v>
      </c>
      <c r="IA86" s="21" t="e">
        <f t="shared" si="129"/>
        <v>#DIV/0!</v>
      </c>
      <c r="IB86" s="21" t="e">
        <f t="shared" si="129"/>
        <v>#DIV/0!</v>
      </c>
      <c r="IC86" s="21" t="e">
        <f t="shared" si="129"/>
        <v>#DIV/0!</v>
      </c>
      <c r="ID86" s="21" t="e">
        <f t="shared" si="129"/>
        <v>#DIV/0!</v>
      </c>
      <c r="IE86" s="21" t="e">
        <f t="shared" si="129"/>
        <v>#DIV/0!</v>
      </c>
      <c r="IF86" s="21" t="e">
        <f t="shared" si="129"/>
        <v>#DIV/0!</v>
      </c>
      <c r="IG86" s="21" t="e">
        <f t="shared" si="129"/>
        <v>#DIV/0!</v>
      </c>
      <c r="IH86" s="21" t="e">
        <f t="shared" si="129"/>
        <v>#DIV/0!</v>
      </c>
      <c r="II86" s="21" t="e">
        <f t="shared" si="129"/>
        <v>#DIV/0!</v>
      </c>
      <c r="IJ86" s="21" t="e">
        <f t="shared" si="129"/>
        <v>#DIV/0!</v>
      </c>
      <c r="IK86" s="21" t="e">
        <f t="shared" si="129"/>
        <v>#DIV/0!</v>
      </c>
      <c r="IL86" s="21" t="e">
        <f t="shared" si="129"/>
        <v>#DIV/0!</v>
      </c>
      <c r="IM86" s="21" t="e">
        <f t="shared" si="129"/>
        <v>#DIV/0!</v>
      </c>
      <c r="IN86" s="21" t="e">
        <f t="shared" si="129"/>
        <v>#DIV/0!</v>
      </c>
      <c r="IO86" s="21" t="e">
        <f t="shared" si="129"/>
        <v>#DIV/0!</v>
      </c>
      <c r="IP86" s="21" t="e">
        <f t="shared" si="129"/>
        <v>#DIV/0!</v>
      </c>
      <c r="IQ86" s="21" t="e">
        <f t="shared" si="129"/>
        <v>#DIV/0!</v>
      </c>
      <c r="IR86" s="21" t="e">
        <f t="shared" si="129"/>
        <v>#DIV/0!</v>
      </c>
      <c r="IS86" s="21" t="e">
        <f t="shared" si="129"/>
        <v>#DIV/0!</v>
      </c>
      <c r="IT86" s="21" t="e">
        <f t="shared" si="129"/>
        <v>#DIV/0!</v>
      </c>
      <c r="IU86" s="21" t="e">
        <f t="shared" si="129"/>
        <v>#DIV/0!</v>
      </c>
      <c r="IV86" s="21" t="e">
        <f t="shared" si="129"/>
        <v>#DIV/0!</v>
      </c>
    </row>
    <row r="87" spans="1:13" s="11" customFormat="1" ht="16.5" thickBot="1">
      <c r="A87" s="56"/>
      <c r="B87" s="28"/>
      <c r="C87" s="28"/>
      <c r="D87" s="28"/>
      <c r="E87" s="28"/>
      <c r="F87" s="68" t="s">
        <v>62</v>
      </c>
      <c r="G87" s="28"/>
      <c r="H87" s="28"/>
      <c r="I87" s="28"/>
      <c r="J87" s="28"/>
      <c r="K87" s="28"/>
      <c r="L87" s="28"/>
      <c r="M87" s="29"/>
    </row>
    <row r="88" spans="1:26" s="11" customFormat="1" ht="12.75">
      <c r="A88" s="64" t="s">
        <v>35</v>
      </c>
      <c r="B88" s="4">
        <f aca="true" t="shared" si="130" ref="B88:Z88">B25+($B$13-$B$9)*COS(B53-$B$53)-($D$13-$D$9)*SIN(B53-$B$53)</f>
        <v>6</v>
      </c>
      <c r="C88" s="4">
        <f t="shared" si="130"/>
        <v>5.910838653196767</v>
      </c>
      <c r="D88" s="4">
        <f t="shared" si="130"/>
        <v>5.820179145705393</v>
      </c>
      <c r="E88" s="4">
        <f t="shared" si="130"/>
        <v>5.728096079879212</v>
      </c>
      <c r="F88" s="4">
        <f t="shared" si="130"/>
        <v>5.634665598371487</v>
      </c>
      <c r="G88" s="4">
        <f t="shared" si="130"/>
        <v>5.53996579228704</v>
      </c>
      <c r="H88" s="4">
        <f t="shared" si="130"/>
        <v>5.444077184206923</v>
      </c>
      <c r="I88" s="4">
        <f t="shared" si="130"/>
        <v>5.347083309811768</v>
      </c>
      <c r="J88" s="4">
        <f t="shared" si="130"/>
        <v>5.249071430271192</v>
      </c>
      <c r="K88" s="4">
        <f t="shared" si="130"/>
        <v>5.1501334198412945</v>
      </c>
      <c r="L88" s="4">
        <f t="shared" si="130"/>
        <v>5.050366891309627</v>
      </c>
      <c r="M88" s="15">
        <f t="shared" si="130"/>
        <v>4.949876649508819</v>
      </c>
      <c r="N88" s="11">
        <f t="shared" si="130"/>
        <v>4.848776605995411</v>
      </c>
      <c r="O88" s="11">
        <f t="shared" si="130"/>
        <v>4.747192356586533</v>
      </c>
      <c r="P88" s="11">
        <f t="shared" si="130"/>
        <v>4.645264736885921</v>
      </c>
      <c r="Q88" s="11">
        <f t="shared" si="130"/>
        <v>4.543154865856364</v>
      </c>
      <c r="R88" s="11">
        <f t="shared" si="130"/>
        <v>4.4410515378178355</v>
      </c>
      <c r="S88" s="11">
        <f t="shared" si="130"/>
        <v>4.33918248733983</v>
      </c>
      <c r="T88" s="11">
        <f t="shared" si="130"/>
        <v>4.23783239422623</v>
      </c>
      <c r="U88" s="11">
        <f t="shared" si="130"/>
        <v>4.137373436089774</v>
      </c>
      <c r="V88" s="11">
        <f t="shared" si="130"/>
        <v>4.038321323617442</v>
      </c>
      <c r="W88" s="11">
        <f t="shared" si="130"/>
        <v>3.941449530153885</v>
      </c>
      <c r="X88" s="11">
        <f t="shared" si="130"/>
        <v>3.848060848225106</v>
      </c>
      <c r="Y88" s="11">
        <f t="shared" si="130"/>
        <v>3.7608168165170457</v>
      </c>
      <c r="Z88" s="11">
        <f t="shared" si="130"/>
        <v>3.688050881715114</v>
      </c>
    </row>
    <row r="89" spans="1:26" s="11" customFormat="1" ht="12.75">
      <c r="A89" s="65" t="s">
        <v>36</v>
      </c>
      <c r="B89" s="2">
        <f aca="true" t="shared" si="131" ref="B89:Z89">B26+($B$13-$B$9)*SIN(B53-$B$53)+($D$13-$D$9)*COS(B53-$B$53)</f>
        <v>9</v>
      </c>
      <c r="C89" s="2">
        <f t="shared" si="131"/>
        <v>9.043138016262962</v>
      </c>
      <c r="D89" s="2">
        <f t="shared" si="131"/>
        <v>9.083592780276506</v>
      </c>
      <c r="E89" s="2">
        <f t="shared" si="131"/>
        <v>9.121296275398926</v>
      </c>
      <c r="F89" s="2">
        <f t="shared" si="131"/>
        <v>9.156174376546495</v>
      </c>
      <c r="G89" s="2">
        <f t="shared" si="131"/>
        <v>9.188145717773189</v>
      </c>
      <c r="H89" s="2">
        <f t="shared" si="131"/>
        <v>9.217120276686641</v>
      </c>
      <c r="I89" s="2">
        <f t="shared" si="131"/>
        <v>9.242997590290752</v>
      </c>
      <c r="J89" s="2">
        <f t="shared" si="131"/>
        <v>9.265664484172355</v>
      </c>
      <c r="K89" s="2">
        <f t="shared" si="131"/>
        <v>9.284992149105669</v>
      </c>
      <c r="L89" s="2">
        <f t="shared" si="131"/>
        <v>9.30083232762262</v>
      </c>
      <c r="M89" s="35">
        <f t="shared" si="131"/>
        <v>9.31301226367285</v>
      </c>
      <c r="N89" s="11">
        <f t="shared" si="131"/>
        <v>9.321327896705503</v>
      </c>
      <c r="O89" s="11">
        <f t="shared" si="131"/>
        <v>9.325534503786816</v>
      </c>
      <c r="P89" s="11">
        <f t="shared" si="131"/>
        <v>9.325333529137128</v>
      </c>
      <c r="Q89" s="11">
        <f t="shared" si="131"/>
        <v>9.320353533907744</v>
      </c>
      <c r="R89" s="11">
        <f t="shared" si="131"/>
        <v>9.310121732936956</v>
      </c>
      <c r="S89" s="11">
        <f t="shared" si="131"/>
        <v>9.294019773615418</v>
      </c>
      <c r="T89" s="11">
        <f t="shared" si="131"/>
        <v>9.27121165916922</v>
      </c>
      <c r="U89" s="11">
        <f t="shared" si="131"/>
        <v>9.240518966418332</v>
      </c>
      <c r="V89" s="11">
        <f t="shared" si="131"/>
        <v>9.200187203419546</v>
      </c>
      <c r="W89" s="11">
        <f t="shared" si="131"/>
        <v>9.147399148768477</v>
      </c>
      <c r="X89" s="11">
        <f t="shared" si="131"/>
        <v>9.077091337233654</v>
      </c>
      <c r="Y89" s="11">
        <f t="shared" si="131"/>
        <v>8.978249310890702</v>
      </c>
      <c r="Z89" s="11">
        <f t="shared" si="131"/>
        <v>8.814075612691218</v>
      </c>
    </row>
    <row r="90" spans="1:26" s="11" customFormat="1" ht="12.75">
      <c r="A90" s="65" t="s">
        <v>37</v>
      </c>
      <c r="B90" s="2">
        <f>B27-B57*(B89-B26)</f>
        <v>-5.064242875933654</v>
      </c>
      <c r="C90" s="2">
        <f aca="true" t="shared" si="132" ref="C90:Z90">C27-C57*(C89-C26)</f>
        <v>-5.152194107530887</v>
      </c>
      <c r="D90" s="2">
        <f t="shared" si="132"/>
        <v>-5.235908129893806</v>
      </c>
      <c r="E90" s="74">
        <f t="shared" si="132"/>
        <v>-5.315307221621303</v>
      </c>
      <c r="F90" s="2">
        <f t="shared" si="132"/>
        <v>-5.390292057867268</v>
      </c>
      <c r="G90" s="2">
        <f t="shared" si="132"/>
        <v>-5.460737977922047</v>
      </c>
      <c r="H90" s="2">
        <f t="shared" si="132"/>
        <v>-5.526490082186036</v>
      </c>
      <c r="I90" s="2">
        <f t="shared" si="132"/>
        <v>-5.58735675720558</v>
      </c>
      <c r="J90" s="2">
        <f t="shared" si="132"/>
        <v>-5.643101050657293</v>
      </c>
      <c r="K90" s="2">
        <f t="shared" si="132"/>
        <v>-5.693429048391139</v>
      </c>
      <c r="L90" s="2">
        <f t="shared" si="132"/>
        <v>-5.737973984074049</v>
      </c>
      <c r="M90" s="35">
        <f t="shared" si="132"/>
        <v>-5.77627413565213</v>
      </c>
      <c r="N90" s="11">
        <f t="shared" si="132"/>
        <v>-5.807741445382105</v>
      </c>
      <c r="O90" s="11">
        <f t="shared" si="132"/>
        <v>-5.831615891236914</v>
      </c>
      <c r="P90" s="11">
        <f t="shared" si="132"/>
        <v>-5.846897249772461</v>
      </c>
      <c r="Q90" s="11">
        <f t="shared" si="132"/>
        <v>-5.8522396075787455</v>
      </c>
      <c r="R90" s="11">
        <f t="shared" si="132"/>
        <v>-5.845781708385896</v>
      </c>
      <c r="S90" s="11">
        <f t="shared" si="132"/>
        <v>-5.824860742695959</v>
      </c>
      <c r="T90" s="11">
        <f t="shared" si="132"/>
        <v>-5.785500184516794</v>
      </c>
      <c r="U90" s="11">
        <f t="shared" si="132"/>
        <v>-5.721422410151195</v>
      </c>
      <c r="V90" s="11">
        <f t="shared" si="132"/>
        <v>-5.621950471114236</v>
      </c>
      <c r="W90" s="11">
        <f t="shared" si="132"/>
        <v>-5.4669125918490415</v>
      </c>
      <c r="X90" s="11">
        <f t="shared" si="132"/>
        <v>-5.211578572848447</v>
      </c>
      <c r="Y90" s="11">
        <f t="shared" si="132"/>
        <v>-4.724774580857648</v>
      </c>
      <c r="Z90" s="11">
        <f t="shared" si="132"/>
        <v>-3.247300383418451</v>
      </c>
    </row>
    <row r="91" spans="1:26" s="11" customFormat="1" ht="12.75">
      <c r="A91" s="65" t="s">
        <v>38</v>
      </c>
      <c r="B91" s="2">
        <f>B28+B57*(B88-B25)</f>
        <v>2.5472734547301377</v>
      </c>
      <c r="C91" s="2">
        <f aca="true" t="shared" si="133" ref="C91:Z91">C28+C57*(C88-C25)</f>
        <v>2.395379894143629</v>
      </c>
      <c r="D91" s="2">
        <f t="shared" si="133"/>
        <v>2.239745937693635</v>
      </c>
      <c r="E91" s="2">
        <f t="shared" si="133"/>
        <v>2.080049579689498</v>
      </c>
      <c r="F91" s="2">
        <f t="shared" si="133"/>
        <v>1.9159107594820974</v>
      </c>
      <c r="G91" s="2">
        <f t="shared" si="133"/>
        <v>1.7468771132865313</v>
      </c>
      <c r="H91" s="2">
        <f t="shared" si="133"/>
        <v>1.5724055601038083</v>
      </c>
      <c r="I91" s="2">
        <f t="shared" si="133"/>
        <v>1.39183817322967</v>
      </c>
      <c r="J91" s="2">
        <f t="shared" si="133"/>
        <v>1.2043700930262757</v>
      </c>
      <c r="K91" s="2">
        <f t="shared" si="133"/>
        <v>1.0090061637166097</v>
      </c>
      <c r="L91" s="2">
        <f t="shared" si="133"/>
        <v>0.8045012835251666</v>
      </c>
      <c r="M91" s="35">
        <f t="shared" si="133"/>
        <v>0.5892767139321866</v>
      </c>
      <c r="N91" s="11">
        <f t="shared" si="133"/>
        <v>0.3613000162390678</v>
      </c>
      <c r="O91" s="11">
        <f t="shared" si="133"/>
        <v>0.11790838679803439</v>
      </c>
      <c r="P91" s="11">
        <f t="shared" si="133"/>
        <v>-0.14445899144865804</v>
      </c>
      <c r="Q91" s="11">
        <f t="shared" si="133"/>
        <v>-0.43068047835698486</v>
      </c>
      <c r="R91" s="11">
        <f t="shared" si="133"/>
        <v>-0.7476365966716707</v>
      </c>
      <c r="S91" s="11">
        <f t="shared" si="133"/>
        <v>-1.1053827217864796</v>
      </c>
      <c r="T91" s="11">
        <f t="shared" si="133"/>
        <v>-1.5192810114284865</v>
      </c>
      <c r="U91" s="11">
        <f t="shared" si="133"/>
        <v>-2.0141784207814255</v>
      </c>
      <c r="V91" s="11">
        <f t="shared" si="133"/>
        <v>-2.6334375565226495</v>
      </c>
      <c r="W91" s="11">
        <f t="shared" si="133"/>
        <v>-3.4612606274917272</v>
      </c>
      <c r="X91" s="11">
        <f t="shared" si="133"/>
        <v>-4.689931950619219</v>
      </c>
      <c r="Y91" s="11">
        <f t="shared" si="133"/>
        <v>-6.901747699194999</v>
      </c>
      <c r="Z91" s="11">
        <f t="shared" si="133"/>
        <v>-13.598301105199592</v>
      </c>
    </row>
    <row r="92" spans="1:26" s="11" customFormat="1" ht="12.75">
      <c r="A92" s="65" t="s">
        <v>39</v>
      </c>
      <c r="B92" s="2">
        <f>B29-B61*(B89-B26)-B57*(B91-B28)</f>
        <v>-5.1594125568695715</v>
      </c>
      <c r="C92" s="2">
        <f aca="true" t="shared" si="134" ref="C92:Z92">C29-C61*(C89-C26)-C57*(C91-C28)</f>
        <v>-4.918495180044265</v>
      </c>
      <c r="D92" s="2">
        <f t="shared" si="134"/>
        <v>-4.67368565967866</v>
      </c>
      <c r="E92" s="2">
        <f t="shared" si="134"/>
        <v>-4.423835090643069</v>
      </c>
      <c r="F92" s="2">
        <f t="shared" si="134"/>
        <v>-4.167608404585568</v>
      </c>
      <c r="G92" s="2">
        <f t="shared" si="134"/>
        <v>-3.903426325597465</v>
      </c>
      <c r="H92" s="2">
        <f t="shared" si="134"/>
        <v>-3.629388161462921</v>
      </c>
      <c r="I92" s="2">
        <f t="shared" si="134"/>
        <v>-3.343167225157771</v>
      </c>
      <c r="J92" s="2">
        <f t="shared" si="134"/>
        <v>-3.041866513044644</v>
      </c>
      <c r="K92" s="2">
        <f t="shared" si="134"/>
        <v>-2.7218155556401467</v>
      </c>
      <c r="L92" s="2">
        <f t="shared" si="134"/>
        <v>-2.378278268487593</v>
      </c>
      <c r="M92" s="35">
        <f t="shared" si="134"/>
        <v>-2.005022765498792</v>
      </c>
      <c r="N92" s="11">
        <f t="shared" si="134"/>
        <v>-1.5936709249765753</v>
      </c>
      <c r="O92" s="11">
        <f t="shared" si="134"/>
        <v>-1.1326849420234386</v>
      </c>
      <c r="P92" s="11">
        <f t="shared" si="134"/>
        <v>-0.6057327004923834</v>
      </c>
      <c r="Q92" s="11">
        <f t="shared" si="134"/>
        <v>0.011057344252882295</v>
      </c>
      <c r="R92" s="11">
        <f t="shared" si="134"/>
        <v>0.7539319102175042</v>
      </c>
      <c r="S92" s="11">
        <f t="shared" si="134"/>
        <v>1.6805368917367192</v>
      </c>
      <c r="T92" s="11">
        <f t="shared" si="134"/>
        <v>2.8879964014813844</v>
      </c>
      <c r="U92" s="11">
        <f t="shared" si="134"/>
        <v>4.552539748562078</v>
      </c>
      <c r="V92" s="11">
        <f t="shared" si="134"/>
        <v>7.027232709813821</v>
      </c>
      <c r="W92" s="11">
        <f t="shared" si="134"/>
        <v>11.125630254840688</v>
      </c>
      <c r="X92" s="11">
        <f t="shared" si="134"/>
        <v>19.171499497404803</v>
      </c>
      <c r="Y92" s="11">
        <f t="shared" si="134"/>
        <v>40.89740287552541</v>
      </c>
      <c r="Z92" s="11">
        <f t="shared" si="134"/>
        <v>187.2399291785881</v>
      </c>
    </row>
    <row r="93" spans="1:26" s="11" customFormat="1" ht="13.5" thickBot="1">
      <c r="A93" s="66" t="s">
        <v>40</v>
      </c>
      <c r="B93" s="21">
        <f>B30+B61*(B88-B25)+B57*(B90-B27)</f>
        <v>-8.601156524800391</v>
      </c>
      <c r="C93" s="21">
        <f aca="true" t="shared" si="135" ref="C93:Z93">C30+C61*(C88-C25)+C57*(C90-C27)</f>
        <v>-8.807182204812415</v>
      </c>
      <c r="D93" s="21">
        <f t="shared" si="135"/>
        <v>-9.030219867310551</v>
      </c>
      <c r="E93" s="21">
        <f t="shared" si="135"/>
        <v>-9.273250618141693</v>
      </c>
      <c r="F93" s="21">
        <f t="shared" si="135"/>
        <v>-9.539975064059762</v>
      </c>
      <c r="G93" s="21">
        <f t="shared" si="135"/>
        <v>-9.835017279867799</v>
      </c>
      <c r="H93" s="21">
        <f t="shared" si="135"/>
        <v>-10.164202540376484</v>
      </c>
      <c r="I93" s="21">
        <f t="shared" si="135"/>
        <v>-10.534940926404838</v>
      </c>
      <c r="J93" s="21">
        <f t="shared" si="135"/>
        <v>-10.956765746731316</v>
      </c>
      <c r="K93" s="21">
        <f t="shared" si="135"/>
        <v>-11.442103029871996</v>
      </c>
      <c r="L93" s="21">
        <f t="shared" si="135"/>
        <v>-12.007393838730858</v>
      </c>
      <c r="M93" s="22">
        <f t="shared" si="135"/>
        <v>-12.674769224533994</v>
      </c>
      <c r="N93" s="11">
        <f t="shared" si="135"/>
        <v>-13.474616086050592</v>
      </c>
      <c r="O93" s="11">
        <f t="shared" si="135"/>
        <v>-14.449627164843731</v>
      </c>
      <c r="P93" s="11">
        <f t="shared" si="135"/>
        <v>-15.661418630520448</v>
      </c>
      <c r="Q93" s="11">
        <f t="shared" si="135"/>
        <v>-17.201789535490356</v>
      </c>
      <c r="R93" s="11">
        <f t="shared" si="135"/>
        <v>-19.212820916251978</v>
      </c>
      <c r="S93" s="11">
        <f t="shared" si="135"/>
        <v>-21.92489260076622</v>
      </c>
      <c r="T93" s="11">
        <f t="shared" si="135"/>
        <v>-25.733905782888005</v>
      </c>
      <c r="U93" s="11">
        <f t="shared" si="135"/>
        <v>-31.372957914517247</v>
      </c>
      <c r="V93" s="11">
        <f t="shared" si="135"/>
        <v>-40.341963442493984</v>
      </c>
      <c r="W93" s="11">
        <f t="shared" si="135"/>
        <v>-56.173614891851194</v>
      </c>
      <c r="X93" s="11">
        <f t="shared" si="135"/>
        <v>-89.19385376531645</v>
      </c>
      <c r="Y93" s="11">
        <f t="shared" si="135"/>
        <v>-183.74393298918534</v>
      </c>
      <c r="Z93" s="11">
        <f t="shared" si="135"/>
        <v>-860.6865040536256</v>
      </c>
    </row>
    <row r="94" spans="1:26" s="11" customFormat="1" ht="12.75">
      <c r="A94" s="64" t="s">
        <v>63</v>
      </c>
      <c r="B94" s="4">
        <f aca="true" t="shared" si="136" ref="B94:Z94">1/2*$D$7*(B90^2+B91^2)+1/2*$D$15*B57^2</f>
        <v>65.67096609713059</v>
      </c>
      <c r="C94" s="4">
        <f t="shared" si="136"/>
        <v>65.97624634753177</v>
      </c>
      <c r="D94" s="4">
        <f t="shared" si="136"/>
        <v>66.28694953236185</v>
      </c>
      <c r="E94" s="4">
        <f t="shared" si="136"/>
        <v>66.60189797616562</v>
      </c>
      <c r="F94" s="4">
        <f t="shared" si="136"/>
        <v>66.92024741956541</v>
      </c>
      <c r="G94" s="4">
        <f t="shared" si="136"/>
        <v>67.24156694225492</v>
      </c>
      <c r="H94" s="4">
        <f t="shared" si="136"/>
        <v>67.56595856211045</v>
      </c>
      <c r="I94" s="4">
        <f t="shared" si="136"/>
        <v>67.89423448772844</v>
      </c>
      <c r="J94" s="4">
        <f t="shared" si="136"/>
        <v>68.2281799166732</v>
      </c>
      <c r="K94" s="4">
        <f t="shared" si="136"/>
        <v>68.5709454603017</v>
      </c>
      <c r="L94" s="4">
        <f t="shared" si="136"/>
        <v>68.92764038120761</v>
      </c>
      <c r="M94" s="15">
        <f t="shared" si="136"/>
        <v>69.30624449754548</v>
      </c>
      <c r="N94" s="2">
        <f t="shared" si="136"/>
        <v>69.71903951890827</v>
      </c>
      <c r="O94" s="2">
        <f t="shared" si="136"/>
        <v>70.18491321268718</v>
      </c>
      <c r="P94" s="2">
        <f t="shared" si="136"/>
        <v>70.73318249385888</v>
      </c>
      <c r="Q94" s="2">
        <f t="shared" si="136"/>
        <v>71.41016999188145</v>
      </c>
      <c r="R94" s="2">
        <f t="shared" si="136"/>
        <v>72.29101932020627</v>
      </c>
      <c r="S94" s="2">
        <f t="shared" si="136"/>
        <v>73.50207438598851</v>
      </c>
      <c r="T94" s="2">
        <f t="shared" si="136"/>
        <v>75.26613832183729</v>
      </c>
      <c r="U94" s="2">
        <f t="shared" si="136"/>
        <v>78.0019470983383</v>
      </c>
      <c r="V94" s="2">
        <f t="shared" si="136"/>
        <v>82.56806974453892</v>
      </c>
      <c r="W94" s="2">
        <f t="shared" si="136"/>
        <v>90.95832450350868</v>
      </c>
      <c r="X94" s="2">
        <f t="shared" si="136"/>
        <v>108.78339740784625</v>
      </c>
      <c r="Y94" s="2">
        <f t="shared" si="136"/>
        <v>158.24689162061313</v>
      </c>
      <c r="Z94" s="2">
        <f t="shared" si="136"/>
        <v>448.62242098144293</v>
      </c>
    </row>
    <row r="95" spans="1:26" s="11" customFormat="1" ht="15.75">
      <c r="A95" s="70" t="s">
        <v>43</v>
      </c>
      <c r="B95" s="2">
        <f>$D$7*B92</f>
        <v>-20.637650227478286</v>
      </c>
      <c r="C95" s="2">
        <f aca="true" t="shared" si="137" ref="C95:Z95">$D$7*C92</f>
        <v>-19.67398072017706</v>
      </c>
      <c r="D95" s="2">
        <f t="shared" si="137"/>
        <v>-18.69474263871464</v>
      </c>
      <c r="E95" s="2">
        <f t="shared" si="137"/>
        <v>-17.695340362572274</v>
      </c>
      <c r="F95" s="2">
        <f t="shared" si="137"/>
        <v>-16.670433618342273</v>
      </c>
      <c r="G95" s="2">
        <f t="shared" si="137"/>
        <v>-15.61370530238986</v>
      </c>
      <c r="H95" s="2">
        <f t="shared" si="137"/>
        <v>-14.517552645851683</v>
      </c>
      <c r="I95" s="2">
        <f t="shared" si="137"/>
        <v>-13.372668900631083</v>
      </c>
      <c r="J95" s="2">
        <f t="shared" si="137"/>
        <v>-12.167466052178575</v>
      </c>
      <c r="K95" s="2">
        <f t="shared" si="137"/>
        <v>-10.887262222560587</v>
      </c>
      <c r="L95" s="2">
        <f t="shared" si="137"/>
        <v>-9.513113073950372</v>
      </c>
      <c r="M95" s="35">
        <f t="shared" si="137"/>
        <v>-8.020091061995169</v>
      </c>
      <c r="N95" s="2">
        <f t="shared" si="137"/>
        <v>-6.374683699906301</v>
      </c>
      <c r="O95" s="2">
        <f t="shared" si="137"/>
        <v>-4.5307397680937544</v>
      </c>
      <c r="P95" s="2">
        <f t="shared" si="137"/>
        <v>-2.4229308019695335</v>
      </c>
      <c r="Q95" s="2">
        <f t="shared" si="137"/>
        <v>0.04422937701152918</v>
      </c>
      <c r="R95" s="2">
        <f t="shared" si="137"/>
        <v>3.0157276408700167</v>
      </c>
      <c r="S95" s="2">
        <f t="shared" si="137"/>
        <v>6.722147566946877</v>
      </c>
      <c r="T95" s="2">
        <f t="shared" si="137"/>
        <v>11.551985605925537</v>
      </c>
      <c r="U95" s="2">
        <f t="shared" si="137"/>
        <v>18.210158994248314</v>
      </c>
      <c r="V95" s="2">
        <f t="shared" si="137"/>
        <v>28.108930839255283</v>
      </c>
      <c r="W95" s="2">
        <f t="shared" si="137"/>
        <v>44.50252101936275</v>
      </c>
      <c r="X95" s="2">
        <f t="shared" si="137"/>
        <v>76.68599798961921</v>
      </c>
      <c r="Y95" s="2">
        <f t="shared" si="137"/>
        <v>163.58961150210163</v>
      </c>
      <c r="Z95" s="2">
        <f t="shared" si="137"/>
        <v>748.9597167143525</v>
      </c>
    </row>
    <row r="96" spans="1:26" s="11" customFormat="1" ht="15.75">
      <c r="A96" s="70" t="s">
        <v>44</v>
      </c>
      <c r="B96" s="2">
        <f>$D$7*B93</f>
        <v>-34.404626099201565</v>
      </c>
      <c r="C96" s="2">
        <f aca="true" t="shared" si="138" ref="C96:Z96">$D$7*C93</f>
        <v>-35.22872881924966</v>
      </c>
      <c r="D96" s="2">
        <f t="shared" si="138"/>
        <v>-36.120879469242205</v>
      </c>
      <c r="E96" s="2">
        <f t="shared" si="138"/>
        <v>-37.09300247256677</v>
      </c>
      <c r="F96" s="2">
        <f t="shared" si="138"/>
        <v>-38.15990025623905</v>
      </c>
      <c r="G96" s="2">
        <f t="shared" si="138"/>
        <v>-39.340069119471195</v>
      </c>
      <c r="H96" s="2">
        <f t="shared" si="138"/>
        <v>-40.65681016150594</v>
      </c>
      <c r="I96" s="2">
        <f t="shared" si="138"/>
        <v>-42.13976370561935</v>
      </c>
      <c r="J96" s="2">
        <f t="shared" si="138"/>
        <v>-43.82706298692526</v>
      </c>
      <c r="K96" s="2">
        <f t="shared" si="138"/>
        <v>-45.768412119487984</v>
      </c>
      <c r="L96" s="2">
        <f t="shared" si="138"/>
        <v>-48.02957535492343</v>
      </c>
      <c r="M96" s="35">
        <f t="shared" si="138"/>
        <v>-50.69907689813598</v>
      </c>
      <c r="N96" s="2">
        <f t="shared" si="138"/>
        <v>-53.89846434420237</v>
      </c>
      <c r="O96" s="2">
        <f t="shared" si="138"/>
        <v>-57.798508659374924</v>
      </c>
      <c r="P96" s="2">
        <f t="shared" si="138"/>
        <v>-62.64567452208179</v>
      </c>
      <c r="Q96" s="2">
        <f t="shared" si="138"/>
        <v>-68.80715814196142</v>
      </c>
      <c r="R96" s="2">
        <f t="shared" si="138"/>
        <v>-76.85128366500791</v>
      </c>
      <c r="S96" s="2">
        <f t="shared" si="138"/>
        <v>-87.69957040306488</v>
      </c>
      <c r="T96" s="2">
        <f t="shared" si="138"/>
        <v>-102.93562313155202</v>
      </c>
      <c r="U96" s="2">
        <f t="shared" si="138"/>
        <v>-125.49183165806899</v>
      </c>
      <c r="V96" s="2">
        <f t="shared" si="138"/>
        <v>-161.36785376997594</v>
      </c>
      <c r="W96" s="2">
        <f t="shared" si="138"/>
        <v>-224.69445956740478</v>
      </c>
      <c r="X96" s="2">
        <f t="shared" si="138"/>
        <v>-356.7754150612658</v>
      </c>
      <c r="Y96" s="2">
        <f t="shared" si="138"/>
        <v>-734.9757319567414</v>
      </c>
      <c r="Z96" s="2">
        <f t="shared" si="138"/>
        <v>-3442.7460162145026</v>
      </c>
    </row>
    <row r="97" spans="1:26" s="11" customFormat="1" ht="16.5" thickBot="1">
      <c r="A97" s="71" t="s">
        <v>45</v>
      </c>
      <c r="B97" s="21">
        <f aca="true" t="shared" si="139" ref="B97:Z97">$D$15*B61</f>
        <v>-0.5176550358513448</v>
      </c>
      <c r="C97" s="21">
        <f t="shared" si="139"/>
        <v>-0.811332755446027</v>
      </c>
      <c r="D97" s="21">
        <f t="shared" si="139"/>
        <v>-1.126837941548396</v>
      </c>
      <c r="E97" s="21">
        <f t="shared" si="139"/>
        <v>-1.4689355649301097</v>
      </c>
      <c r="F97" s="21">
        <f t="shared" si="139"/>
        <v>-1.8433815922659798</v>
      </c>
      <c r="G97" s="21">
        <f t="shared" si="139"/>
        <v>-2.2572192524665105</v>
      </c>
      <c r="H97" s="21">
        <f t="shared" si="139"/>
        <v>-2.719180294738519</v>
      </c>
      <c r="I97" s="21">
        <f t="shared" si="139"/>
        <v>-3.2402372119960545</v>
      </c>
      <c r="J97" s="21">
        <f t="shared" si="139"/>
        <v>-3.8343764521715893</v>
      </c>
      <c r="K97" s="21">
        <f t="shared" si="139"/>
        <v>-4.519701668397306</v>
      </c>
      <c r="L97" s="21">
        <f t="shared" si="139"/>
        <v>-5.320041083849065</v>
      </c>
      <c r="M97" s="22">
        <f t="shared" si="139"/>
        <v>-6.267344618523865</v>
      </c>
      <c r="N97" s="2">
        <f t="shared" si="139"/>
        <v>-7.4053543141210625</v>
      </c>
      <c r="O97" s="2">
        <f t="shared" si="139"/>
        <v>-8.795396039508582</v>
      </c>
      <c r="P97" s="2">
        <f t="shared" si="139"/>
        <v>-10.525841227149401</v>
      </c>
      <c r="Q97" s="2">
        <f t="shared" si="139"/>
        <v>-12.728203867622911</v>
      </c>
      <c r="R97" s="2">
        <f t="shared" si="139"/>
        <v>-15.605873991850343</v>
      </c>
      <c r="S97" s="2">
        <f t="shared" si="139"/>
        <v>-19.48846702081916</v>
      </c>
      <c r="T97" s="2">
        <f t="shared" si="139"/>
        <v>-24.942229137698913</v>
      </c>
      <c r="U97" s="2">
        <f t="shared" si="139"/>
        <v>-33.01550756913809</v>
      </c>
      <c r="V97" s="2">
        <f t="shared" si="139"/>
        <v>-45.853138458577796</v>
      </c>
      <c r="W97" s="2">
        <f t="shared" si="139"/>
        <v>-68.50721700656138</v>
      </c>
      <c r="X97" s="2">
        <f t="shared" si="139"/>
        <v>-115.74795617926527</v>
      </c>
      <c r="Y97" s="2">
        <f t="shared" si="139"/>
        <v>-251.02319762730477</v>
      </c>
      <c r="Z97" s="2">
        <f t="shared" si="139"/>
        <v>-1220.063745379159</v>
      </c>
    </row>
    <row r="98" spans="1:256" s="11" customFormat="1" ht="16.5" thickBot="1">
      <c r="A98" s="121" t="s">
        <v>118</v>
      </c>
      <c r="B98" s="21">
        <f aca="true" t="shared" si="140" ref="B98:BM98">(C94-B94)/RADIANS($F$12)*$F$10</f>
        <v>17.491269916684697</v>
      </c>
      <c r="C98" s="21">
        <f t="shared" si="140"/>
        <v>17.801981172036438</v>
      </c>
      <c r="D98" s="21">
        <f t="shared" si="140"/>
        <v>18.045216594169304</v>
      </c>
      <c r="E98" s="21">
        <f t="shared" si="140"/>
        <v>18.240079517147215</v>
      </c>
      <c r="F98" s="21">
        <f t="shared" si="140"/>
        <v>18.410252525266827</v>
      </c>
      <c r="G98" s="21">
        <f t="shared" si="140"/>
        <v>18.58627072713421</v>
      </c>
      <c r="H98" s="21">
        <f t="shared" si="140"/>
        <v>18.80882505366121</v>
      </c>
      <c r="I98" s="21">
        <f t="shared" si="140"/>
        <v>19.133663666220595</v>
      </c>
      <c r="J98" s="21">
        <f t="shared" si="140"/>
        <v>19.639019012420462</v>
      </c>
      <c r="K98" s="21">
        <f t="shared" si="140"/>
        <v>20.437113541661297</v>
      </c>
      <c r="L98" s="21">
        <f t="shared" si="140"/>
        <v>21.692417972439877</v>
      </c>
      <c r="M98" s="21">
        <f t="shared" si="140"/>
        <v>23.651412528100916</v>
      </c>
      <c r="N98" s="21">
        <f t="shared" si="140"/>
        <v>26.692596439701255</v>
      </c>
      <c r="O98" s="21">
        <f t="shared" si="140"/>
        <v>31.413515847809787</v>
      </c>
      <c r="P98" s="21">
        <f t="shared" si="140"/>
        <v>38.78852641981439</v>
      </c>
      <c r="Q98" s="21">
        <f t="shared" si="140"/>
        <v>50.468948899946014</v>
      </c>
      <c r="R98" s="21">
        <f t="shared" si="140"/>
        <v>69.38834402726023</v>
      </c>
      <c r="S98" s="21">
        <f t="shared" si="140"/>
        <v>101.073418315372</v>
      </c>
      <c r="T98" s="21">
        <f t="shared" si="140"/>
        <v>156.75029644835777</v>
      </c>
      <c r="U98" s="21">
        <f t="shared" si="140"/>
        <v>261.6195563664022</v>
      </c>
      <c r="V98" s="21">
        <f t="shared" si="140"/>
        <v>480.72618672852104</v>
      </c>
      <c r="W98" s="21">
        <f t="shared" si="140"/>
        <v>1021.3014469315436</v>
      </c>
      <c r="X98" s="21">
        <f t="shared" si="140"/>
        <v>2834.0494583613145</v>
      </c>
      <c r="Y98" s="21">
        <f t="shared" si="140"/>
        <v>16637.292306252664</v>
      </c>
      <c r="Z98" s="21">
        <f t="shared" si="140"/>
        <v>-25704.171317177952</v>
      </c>
      <c r="AA98" s="21">
        <f t="shared" si="140"/>
        <v>0</v>
      </c>
      <c r="AB98" s="21">
        <f t="shared" si="140"/>
        <v>0</v>
      </c>
      <c r="AC98" s="21">
        <f t="shared" si="140"/>
        <v>0</v>
      </c>
      <c r="AD98" s="21">
        <f t="shared" si="140"/>
        <v>0</v>
      </c>
      <c r="AE98" s="21">
        <f t="shared" si="140"/>
        <v>0</v>
      </c>
      <c r="AF98" s="21">
        <f t="shared" si="140"/>
        <v>0</v>
      </c>
      <c r="AG98" s="21">
        <f t="shared" si="140"/>
        <v>0</v>
      </c>
      <c r="AH98" s="21">
        <f t="shared" si="140"/>
        <v>0</v>
      </c>
      <c r="AI98" s="21">
        <f t="shared" si="140"/>
        <v>0</v>
      </c>
      <c r="AJ98" s="21">
        <f t="shared" si="140"/>
        <v>0</v>
      </c>
      <c r="AK98" s="21">
        <f t="shared" si="140"/>
        <v>0</v>
      </c>
      <c r="AL98" s="21">
        <f t="shared" si="140"/>
        <v>0</v>
      </c>
      <c r="AM98" s="21">
        <f t="shared" si="140"/>
        <v>0</v>
      </c>
      <c r="AN98" s="21">
        <f t="shared" si="140"/>
        <v>0</v>
      </c>
      <c r="AO98" s="21">
        <f t="shared" si="140"/>
        <v>0</v>
      </c>
      <c r="AP98" s="21">
        <f t="shared" si="140"/>
        <v>0</v>
      </c>
      <c r="AQ98" s="21">
        <f t="shared" si="140"/>
        <v>0</v>
      </c>
      <c r="AR98" s="21">
        <f t="shared" si="140"/>
        <v>0</v>
      </c>
      <c r="AS98" s="21">
        <f t="shared" si="140"/>
        <v>0</v>
      </c>
      <c r="AT98" s="21">
        <f t="shared" si="140"/>
        <v>0</v>
      </c>
      <c r="AU98" s="21">
        <f t="shared" si="140"/>
        <v>0</v>
      </c>
      <c r="AV98" s="21">
        <f t="shared" si="140"/>
        <v>0</v>
      </c>
      <c r="AW98" s="21">
        <f t="shared" si="140"/>
        <v>0</v>
      </c>
      <c r="AX98" s="21">
        <f t="shared" si="140"/>
        <v>0</v>
      </c>
      <c r="AY98" s="21">
        <f t="shared" si="140"/>
        <v>0</v>
      </c>
      <c r="AZ98" s="21">
        <f t="shared" si="140"/>
        <v>0</v>
      </c>
      <c r="BA98" s="21">
        <f t="shared" si="140"/>
        <v>0</v>
      </c>
      <c r="BB98" s="21">
        <f t="shared" si="140"/>
        <v>0</v>
      </c>
      <c r="BC98" s="21">
        <f t="shared" si="140"/>
        <v>0</v>
      </c>
      <c r="BD98" s="21">
        <f t="shared" si="140"/>
        <v>0</v>
      </c>
      <c r="BE98" s="21">
        <f t="shared" si="140"/>
        <v>0</v>
      </c>
      <c r="BF98" s="21">
        <f t="shared" si="140"/>
        <v>0</v>
      </c>
      <c r="BG98" s="21">
        <f t="shared" si="140"/>
        <v>0</v>
      </c>
      <c r="BH98" s="21">
        <f t="shared" si="140"/>
        <v>0</v>
      </c>
      <c r="BI98" s="21">
        <f t="shared" si="140"/>
        <v>0</v>
      </c>
      <c r="BJ98" s="21">
        <f t="shared" si="140"/>
        <v>0</v>
      </c>
      <c r="BK98" s="21">
        <f t="shared" si="140"/>
        <v>0</v>
      </c>
      <c r="BL98" s="21">
        <f t="shared" si="140"/>
        <v>0</v>
      </c>
      <c r="BM98" s="21">
        <f t="shared" si="140"/>
        <v>0</v>
      </c>
      <c r="BN98" s="21">
        <f aca="true" t="shared" si="141" ref="BN98:DY98">(BO94-BN94)/RADIANS($F$12)*$F$10</f>
        <v>0</v>
      </c>
      <c r="BO98" s="21">
        <f t="shared" si="141"/>
        <v>0</v>
      </c>
      <c r="BP98" s="21">
        <f t="shared" si="141"/>
        <v>0</v>
      </c>
      <c r="BQ98" s="21">
        <f t="shared" si="141"/>
        <v>0</v>
      </c>
      <c r="BR98" s="21">
        <f t="shared" si="141"/>
        <v>0</v>
      </c>
      <c r="BS98" s="21">
        <f t="shared" si="141"/>
        <v>0</v>
      </c>
      <c r="BT98" s="21">
        <f t="shared" si="141"/>
        <v>0</v>
      </c>
      <c r="BU98" s="21">
        <f t="shared" si="141"/>
        <v>0</v>
      </c>
      <c r="BV98" s="21">
        <f t="shared" si="141"/>
        <v>0</v>
      </c>
      <c r="BW98" s="21">
        <f t="shared" si="141"/>
        <v>0</v>
      </c>
      <c r="BX98" s="21">
        <f t="shared" si="141"/>
        <v>0</v>
      </c>
      <c r="BY98" s="21">
        <f t="shared" si="141"/>
        <v>0</v>
      </c>
      <c r="BZ98" s="21">
        <f t="shared" si="141"/>
        <v>0</v>
      </c>
      <c r="CA98" s="21">
        <f t="shared" si="141"/>
        <v>0</v>
      </c>
      <c r="CB98" s="21">
        <f t="shared" si="141"/>
        <v>0</v>
      </c>
      <c r="CC98" s="21">
        <f t="shared" si="141"/>
        <v>0</v>
      </c>
      <c r="CD98" s="21">
        <f t="shared" si="141"/>
        <v>0</v>
      </c>
      <c r="CE98" s="21">
        <f t="shared" si="141"/>
        <v>0</v>
      </c>
      <c r="CF98" s="21">
        <f t="shared" si="141"/>
        <v>0</v>
      </c>
      <c r="CG98" s="21">
        <f t="shared" si="141"/>
        <v>0</v>
      </c>
      <c r="CH98" s="21">
        <f t="shared" si="141"/>
        <v>0</v>
      </c>
      <c r="CI98" s="21">
        <f t="shared" si="141"/>
        <v>0</v>
      </c>
      <c r="CJ98" s="21">
        <f t="shared" si="141"/>
        <v>0</v>
      </c>
      <c r="CK98" s="21">
        <f t="shared" si="141"/>
        <v>0</v>
      </c>
      <c r="CL98" s="21">
        <f t="shared" si="141"/>
        <v>0</v>
      </c>
      <c r="CM98" s="21">
        <f t="shared" si="141"/>
        <v>0</v>
      </c>
      <c r="CN98" s="21">
        <f t="shared" si="141"/>
        <v>0</v>
      </c>
      <c r="CO98" s="21">
        <f t="shared" si="141"/>
        <v>0</v>
      </c>
      <c r="CP98" s="21">
        <f t="shared" si="141"/>
        <v>0</v>
      </c>
      <c r="CQ98" s="21">
        <f t="shared" si="141"/>
        <v>0</v>
      </c>
      <c r="CR98" s="21">
        <f t="shared" si="141"/>
        <v>0</v>
      </c>
      <c r="CS98" s="21">
        <f t="shared" si="141"/>
        <v>0</v>
      </c>
      <c r="CT98" s="21">
        <f t="shared" si="141"/>
        <v>0</v>
      </c>
      <c r="CU98" s="21">
        <f t="shared" si="141"/>
        <v>0</v>
      </c>
      <c r="CV98" s="21">
        <f t="shared" si="141"/>
        <v>0</v>
      </c>
      <c r="CW98" s="21">
        <f t="shared" si="141"/>
        <v>0</v>
      </c>
      <c r="CX98" s="21">
        <f t="shared" si="141"/>
        <v>0</v>
      </c>
      <c r="CY98" s="21">
        <f t="shared" si="141"/>
        <v>0</v>
      </c>
      <c r="CZ98" s="21">
        <f t="shared" si="141"/>
        <v>0</v>
      </c>
      <c r="DA98" s="21">
        <f t="shared" si="141"/>
        <v>0</v>
      </c>
      <c r="DB98" s="21">
        <f t="shared" si="141"/>
        <v>0</v>
      </c>
      <c r="DC98" s="21">
        <f t="shared" si="141"/>
        <v>0</v>
      </c>
      <c r="DD98" s="21">
        <f t="shared" si="141"/>
        <v>0</v>
      </c>
      <c r="DE98" s="21">
        <f t="shared" si="141"/>
        <v>0</v>
      </c>
      <c r="DF98" s="21">
        <f t="shared" si="141"/>
        <v>0</v>
      </c>
      <c r="DG98" s="21">
        <f t="shared" si="141"/>
        <v>0</v>
      </c>
      <c r="DH98" s="21">
        <f t="shared" si="141"/>
        <v>0</v>
      </c>
      <c r="DI98" s="21">
        <f t="shared" si="141"/>
        <v>0</v>
      </c>
      <c r="DJ98" s="21">
        <f t="shared" si="141"/>
        <v>0</v>
      </c>
      <c r="DK98" s="21">
        <f t="shared" si="141"/>
        <v>0</v>
      </c>
      <c r="DL98" s="21">
        <f t="shared" si="141"/>
        <v>0</v>
      </c>
      <c r="DM98" s="21">
        <f t="shared" si="141"/>
        <v>0</v>
      </c>
      <c r="DN98" s="21">
        <f t="shared" si="141"/>
        <v>0</v>
      </c>
      <c r="DO98" s="21">
        <f t="shared" si="141"/>
        <v>0</v>
      </c>
      <c r="DP98" s="21">
        <f t="shared" si="141"/>
        <v>0</v>
      </c>
      <c r="DQ98" s="21">
        <f t="shared" si="141"/>
        <v>0</v>
      </c>
      <c r="DR98" s="21">
        <f t="shared" si="141"/>
        <v>0</v>
      </c>
      <c r="DS98" s="21">
        <f t="shared" si="141"/>
        <v>0</v>
      </c>
      <c r="DT98" s="21">
        <f t="shared" si="141"/>
        <v>0</v>
      </c>
      <c r="DU98" s="21">
        <f t="shared" si="141"/>
        <v>0</v>
      </c>
      <c r="DV98" s="21">
        <f t="shared" si="141"/>
        <v>0</v>
      </c>
      <c r="DW98" s="21">
        <f t="shared" si="141"/>
        <v>0</v>
      </c>
      <c r="DX98" s="21">
        <f t="shared" si="141"/>
        <v>0</v>
      </c>
      <c r="DY98" s="21">
        <f t="shared" si="141"/>
        <v>0</v>
      </c>
      <c r="DZ98" s="21">
        <f aca="true" t="shared" si="142" ref="DZ98:GK98">(EA94-DZ94)/RADIANS($F$12)*$F$10</f>
        <v>0</v>
      </c>
      <c r="EA98" s="21">
        <f t="shared" si="142"/>
        <v>0</v>
      </c>
      <c r="EB98" s="21">
        <f t="shared" si="142"/>
        <v>0</v>
      </c>
      <c r="EC98" s="21">
        <f t="shared" si="142"/>
        <v>0</v>
      </c>
      <c r="ED98" s="21">
        <f t="shared" si="142"/>
        <v>0</v>
      </c>
      <c r="EE98" s="21">
        <f t="shared" si="142"/>
        <v>0</v>
      </c>
      <c r="EF98" s="21">
        <f t="shared" si="142"/>
        <v>0</v>
      </c>
      <c r="EG98" s="21">
        <f t="shared" si="142"/>
        <v>0</v>
      </c>
      <c r="EH98" s="21">
        <f t="shared" si="142"/>
        <v>0</v>
      </c>
      <c r="EI98" s="21">
        <f t="shared" si="142"/>
        <v>0</v>
      </c>
      <c r="EJ98" s="21">
        <f t="shared" si="142"/>
        <v>0</v>
      </c>
      <c r="EK98" s="21">
        <f t="shared" si="142"/>
        <v>0</v>
      </c>
      <c r="EL98" s="21">
        <f t="shared" si="142"/>
        <v>0</v>
      </c>
      <c r="EM98" s="21">
        <f t="shared" si="142"/>
        <v>0</v>
      </c>
      <c r="EN98" s="21">
        <f t="shared" si="142"/>
        <v>0</v>
      </c>
      <c r="EO98" s="21">
        <f t="shared" si="142"/>
        <v>0</v>
      </c>
      <c r="EP98" s="21">
        <f t="shared" si="142"/>
        <v>0</v>
      </c>
      <c r="EQ98" s="21">
        <f t="shared" si="142"/>
        <v>0</v>
      </c>
      <c r="ER98" s="21">
        <f t="shared" si="142"/>
        <v>0</v>
      </c>
      <c r="ES98" s="21">
        <f t="shared" si="142"/>
        <v>0</v>
      </c>
      <c r="ET98" s="21">
        <f t="shared" si="142"/>
        <v>0</v>
      </c>
      <c r="EU98" s="21">
        <f t="shared" si="142"/>
        <v>0</v>
      </c>
      <c r="EV98" s="21">
        <f t="shared" si="142"/>
        <v>0</v>
      </c>
      <c r="EW98" s="21">
        <f t="shared" si="142"/>
        <v>0</v>
      </c>
      <c r="EX98" s="21">
        <f t="shared" si="142"/>
        <v>0</v>
      </c>
      <c r="EY98" s="21">
        <f t="shared" si="142"/>
        <v>0</v>
      </c>
      <c r="EZ98" s="21">
        <f t="shared" si="142"/>
        <v>0</v>
      </c>
      <c r="FA98" s="21">
        <f t="shared" si="142"/>
        <v>0</v>
      </c>
      <c r="FB98" s="21">
        <f t="shared" si="142"/>
        <v>0</v>
      </c>
      <c r="FC98" s="21">
        <f t="shared" si="142"/>
        <v>0</v>
      </c>
      <c r="FD98" s="21">
        <f t="shared" si="142"/>
        <v>0</v>
      </c>
      <c r="FE98" s="21">
        <f t="shared" si="142"/>
        <v>0</v>
      </c>
      <c r="FF98" s="21">
        <f t="shared" si="142"/>
        <v>0</v>
      </c>
      <c r="FG98" s="21">
        <f t="shared" si="142"/>
        <v>0</v>
      </c>
      <c r="FH98" s="21">
        <f t="shared" si="142"/>
        <v>0</v>
      </c>
      <c r="FI98" s="21">
        <f t="shared" si="142"/>
        <v>0</v>
      </c>
      <c r="FJ98" s="21">
        <f t="shared" si="142"/>
        <v>0</v>
      </c>
      <c r="FK98" s="21">
        <f t="shared" si="142"/>
        <v>0</v>
      </c>
      <c r="FL98" s="21">
        <f t="shared" si="142"/>
        <v>0</v>
      </c>
      <c r="FM98" s="21">
        <f t="shared" si="142"/>
        <v>0</v>
      </c>
      <c r="FN98" s="21">
        <f t="shared" si="142"/>
        <v>0</v>
      </c>
      <c r="FO98" s="21">
        <f t="shared" si="142"/>
        <v>0</v>
      </c>
      <c r="FP98" s="21">
        <f t="shared" si="142"/>
        <v>0</v>
      </c>
      <c r="FQ98" s="21">
        <f t="shared" si="142"/>
        <v>0</v>
      </c>
      <c r="FR98" s="21">
        <f t="shared" si="142"/>
        <v>0</v>
      </c>
      <c r="FS98" s="21">
        <f t="shared" si="142"/>
        <v>0</v>
      </c>
      <c r="FT98" s="21">
        <f t="shared" si="142"/>
        <v>0</v>
      </c>
      <c r="FU98" s="21">
        <f t="shared" si="142"/>
        <v>0</v>
      </c>
      <c r="FV98" s="21">
        <f t="shared" si="142"/>
        <v>0</v>
      </c>
      <c r="FW98" s="21">
        <f t="shared" si="142"/>
        <v>0</v>
      </c>
      <c r="FX98" s="21">
        <f t="shared" si="142"/>
        <v>0</v>
      </c>
      <c r="FY98" s="21">
        <f t="shared" si="142"/>
        <v>0</v>
      </c>
      <c r="FZ98" s="21">
        <f t="shared" si="142"/>
        <v>0</v>
      </c>
      <c r="GA98" s="21">
        <f t="shared" si="142"/>
        <v>0</v>
      </c>
      <c r="GB98" s="21">
        <f t="shared" si="142"/>
        <v>0</v>
      </c>
      <c r="GC98" s="21">
        <f t="shared" si="142"/>
        <v>0</v>
      </c>
      <c r="GD98" s="21">
        <f t="shared" si="142"/>
        <v>0</v>
      </c>
      <c r="GE98" s="21">
        <f t="shared" si="142"/>
        <v>0</v>
      </c>
      <c r="GF98" s="21">
        <f t="shared" si="142"/>
        <v>0</v>
      </c>
      <c r="GG98" s="21">
        <f t="shared" si="142"/>
        <v>0</v>
      </c>
      <c r="GH98" s="21">
        <f t="shared" si="142"/>
        <v>0</v>
      </c>
      <c r="GI98" s="21">
        <f t="shared" si="142"/>
        <v>0</v>
      </c>
      <c r="GJ98" s="21">
        <f t="shared" si="142"/>
        <v>0</v>
      </c>
      <c r="GK98" s="21">
        <f t="shared" si="142"/>
        <v>0</v>
      </c>
      <c r="GL98" s="21">
        <f aca="true" t="shared" si="143" ref="GL98:IU98">(GM94-GL94)/RADIANS($F$12)*$F$10</f>
        <v>0</v>
      </c>
      <c r="GM98" s="21">
        <f t="shared" si="143"/>
        <v>0</v>
      </c>
      <c r="GN98" s="21">
        <f t="shared" si="143"/>
        <v>0</v>
      </c>
      <c r="GO98" s="21">
        <f t="shared" si="143"/>
        <v>0</v>
      </c>
      <c r="GP98" s="21">
        <f t="shared" si="143"/>
        <v>0</v>
      </c>
      <c r="GQ98" s="21">
        <f t="shared" si="143"/>
        <v>0</v>
      </c>
      <c r="GR98" s="21">
        <f t="shared" si="143"/>
        <v>0</v>
      </c>
      <c r="GS98" s="21">
        <f t="shared" si="143"/>
        <v>0</v>
      </c>
      <c r="GT98" s="21">
        <f t="shared" si="143"/>
        <v>0</v>
      </c>
      <c r="GU98" s="21">
        <f t="shared" si="143"/>
        <v>0</v>
      </c>
      <c r="GV98" s="21">
        <f t="shared" si="143"/>
        <v>0</v>
      </c>
      <c r="GW98" s="21">
        <f t="shared" si="143"/>
        <v>0</v>
      </c>
      <c r="GX98" s="21">
        <f t="shared" si="143"/>
        <v>0</v>
      </c>
      <c r="GY98" s="21">
        <f t="shared" si="143"/>
        <v>0</v>
      </c>
      <c r="GZ98" s="21">
        <f t="shared" si="143"/>
        <v>0</v>
      </c>
      <c r="HA98" s="21">
        <f t="shared" si="143"/>
        <v>0</v>
      </c>
      <c r="HB98" s="21">
        <f t="shared" si="143"/>
        <v>0</v>
      </c>
      <c r="HC98" s="21">
        <f t="shared" si="143"/>
        <v>0</v>
      </c>
      <c r="HD98" s="21">
        <f t="shared" si="143"/>
        <v>0</v>
      </c>
      <c r="HE98" s="21">
        <f t="shared" si="143"/>
        <v>0</v>
      </c>
      <c r="HF98" s="21">
        <f t="shared" si="143"/>
        <v>0</v>
      </c>
      <c r="HG98" s="21">
        <f t="shared" si="143"/>
        <v>0</v>
      </c>
      <c r="HH98" s="21">
        <f t="shared" si="143"/>
        <v>0</v>
      </c>
      <c r="HI98" s="21">
        <f t="shared" si="143"/>
        <v>0</v>
      </c>
      <c r="HJ98" s="21">
        <f t="shared" si="143"/>
        <v>0</v>
      </c>
      <c r="HK98" s="21">
        <f t="shared" si="143"/>
        <v>0</v>
      </c>
      <c r="HL98" s="21">
        <f t="shared" si="143"/>
        <v>0</v>
      </c>
      <c r="HM98" s="21">
        <f t="shared" si="143"/>
        <v>0</v>
      </c>
      <c r="HN98" s="21">
        <f t="shared" si="143"/>
        <v>0</v>
      </c>
      <c r="HO98" s="21">
        <f t="shared" si="143"/>
        <v>0</v>
      </c>
      <c r="HP98" s="21">
        <f t="shared" si="143"/>
        <v>0</v>
      </c>
      <c r="HQ98" s="21">
        <f t="shared" si="143"/>
        <v>0</v>
      </c>
      <c r="HR98" s="21">
        <f t="shared" si="143"/>
        <v>0</v>
      </c>
      <c r="HS98" s="21">
        <f t="shared" si="143"/>
        <v>0</v>
      </c>
      <c r="HT98" s="21">
        <f t="shared" si="143"/>
        <v>0</v>
      </c>
      <c r="HU98" s="21">
        <f t="shared" si="143"/>
        <v>0</v>
      </c>
      <c r="HV98" s="21">
        <f t="shared" si="143"/>
        <v>0</v>
      </c>
      <c r="HW98" s="21">
        <f t="shared" si="143"/>
        <v>0</v>
      </c>
      <c r="HX98" s="21">
        <f t="shared" si="143"/>
        <v>0</v>
      </c>
      <c r="HY98" s="21">
        <f t="shared" si="143"/>
        <v>0</v>
      </c>
      <c r="HZ98" s="21">
        <f t="shared" si="143"/>
        <v>0</v>
      </c>
      <c r="IA98" s="21">
        <f t="shared" si="143"/>
        <v>0</v>
      </c>
      <c r="IB98" s="21">
        <f t="shared" si="143"/>
        <v>0</v>
      </c>
      <c r="IC98" s="21">
        <f t="shared" si="143"/>
        <v>0</v>
      </c>
      <c r="ID98" s="21">
        <f t="shared" si="143"/>
        <v>0</v>
      </c>
      <c r="IE98" s="21">
        <f t="shared" si="143"/>
        <v>0</v>
      </c>
      <c r="IF98" s="21">
        <f t="shared" si="143"/>
        <v>0</v>
      </c>
      <c r="IG98" s="21">
        <f t="shared" si="143"/>
        <v>0</v>
      </c>
      <c r="IH98" s="21">
        <f t="shared" si="143"/>
        <v>0</v>
      </c>
      <c r="II98" s="21">
        <f t="shared" si="143"/>
        <v>0</v>
      </c>
      <c r="IJ98" s="21">
        <f t="shared" si="143"/>
        <v>0</v>
      </c>
      <c r="IK98" s="21">
        <f t="shared" si="143"/>
        <v>0</v>
      </c>
      <c r="IL98" s="21">
        <f t="shared" si="143"/>
        <v>0</v>
      </c>
      <c r="IM98" s="21">
        <f t="shared" si="143"/>
        <v>0</v>
      </c>
      <c r="IN98" s="21">
        <f t="shared" si="143"/>
        <v>0</v>
      </c>
      <c r="IO98" s="21">
        <f t="shared" si="143"/>
        <v>0</v>
      </c>
      <c r="IP98" s="21">
        <f t="shared" si="143"/>
        <v>0</v>
      </c>
      <c r="IQ98" s="21">
        <f t="shared" si="143"/>
        <v>0</v>
      </c>
      <c r="IR98" s="21">
        <f t="shared" si="143"/>
        <v>0</v>
      </c>
      <c r="IS98" s="21">
        <f t="shared" si="143"/>
        <v>0</v>
      </c>
      <c r="IT98" s="21">
        <f t="shared" si="143"/>
        <v>0</v>
      </c>
      <c r="IU98" s="21">
        <f t="shared" si="143"/>
        <v>0</v>
      </c>
      <c r="IV98" s="21" t="e">
        <f>(#REF!-IV94)/RADIANS($F$12)*$F$10</f>
        <v>#REF!</v>
      </c>
    </row>
    <row r="99" spans="1:256" s="11" customFormat="1" ht="16.5" thickBot="1">
      <c r="A99" s="121" t="s">
        <v>114</v>
      </c>
      <c r="B99" s="21">
        <f>B95*B90+B96*B91+B97*B57</f>
        <v>17.309284191347192</v>
      </c>
      <c r="C99" s="21">
        <f aca="true" t="shared" si="144" ref="C99:BN99">C95*C90+C96*C91+C97*C57</f>
        <v>17.659292684787854</v>
      </c>
      <c r="D99" s="21">
        <f t="shared" si="144"/>
        <v>17.933375052938235</v>
      </c>
      <c r="E99" s="21">
        <f t="shared" si="144"/>
        <v>18.148921287644367</v>
      </c>
      <c r="F99" s="21">
        <f t="shared" si="144"/>
        <v>18.32701092462799</v>
      </c>
      <c r="G99" s="21">
        <f t="shared" si="144"/>
        <v>18.494302731419914</v>
      </c>
      <c r="H99" s="21">
        <f t="shared" si="144"/>
        <v>18.68574957011311</v>
      </c>
      <c r="I99" s="21">
        <f t="shared" si="144"/>
        <v>18.948582476356428</v>
      </c>
      <c r="J99" s="21">
        <f t="shared" si="144"/>
        <v>19.34827979366291</v>
      </c>
      <c r="K99" s="21">
        <f t="shared" si="144"/>
        <v>19.977703226850757</v>
      </c>
      <c r="L99" s="21">
        <f t="shared" si="144"/>
        <v>20.971404010958068</v>
      </c>
      <c r="M99" s="21">
        <f t="shared" si="144"/>
        <v>22.528595450953674</v>
      </c>
      <c r="N99" s="21">
        <f t="shared" si="144"/>
        <v>24.951098966107256</v>
      </c>
      <c r="O99" s="21">
        <f t="shared" si="144"/>
        <v>28.70807785903214</v>
      </c>
      <c r="P99" s="21">
        <f t="shared" si="144"/>
        <v>34.550668092968316</v>
      </c>
      <c r="Q99" s="21">
        <f t="shared" si="144"/>
        <v>43.72404637175867</v>
      </c>
      <c r="R99" s="21">
        <f t="shared" si="144"/>
        <v>58.38072830655084</v>
      </c>
      <c r="S99" s="21">
        <f t="shared" si="144"/>
        <v>82.4384538664717</v>
      </c>
      <c r="T99" s="21">
        <f t="shared" si="144"/>
        <v>123.50527017155446</v>
      </c>
      <c r="U99" s="21">
        <f t="shared" si="144"/>
        <v>197.64917225747007</v>
      </c>
      <c r="V99" s="21">
        <f t="shared" si="144"/>
        <v>342.8631855599123</v>
      </c>
      <c r="W99" s="21">
        <f t="shared" si="144"/>
        <v>664.6291193503844</v>
      </c>
      <c r="X99" s="21">
        <f t="shared" si="144"/>
        <v>1538.4474004495817</v>
      </c>
      <c r="Y99" s="21">
        <f t="shared" si="144"/>
        <v>5059.668803352963</v>
      </c>
      <c r="Z99" s="21">
        <f t="shared" si="144"/>
        <v>50936.90921782978</v>
      </c>
      <c r="AA99" s="21" t="e">
        <f t="shared" si="144"/>
        <v>#DIV/0!</v>
      </c>
      <c r="AB99" s="21" t="e">
        <f t="shared" si="144"/>
        <v>#DIV/0!</v>
      </c>
      <c r="AC99" s="21" t="e">
        <f t="shared" si="144"/>
        <v>#DIV/0!</v>
      </c>
      <c r="AD99" s="21" t="e">
        <f t="shared" si="144"/>
        <v>#DIV/0!</v>
      </c>
      <c r="AE99" s="21" t="e">
        <f t="shared" si="144"/>
        <v>#DIV/0!</v>
      </c>
      <c r="AF99" s="21" t="e">
        <f t="shared" si="144"/>
        <v>#DIV/0!</v>
      </c>
      <c r="AG99" s="21" t="e">
        <f t="shared" si="144"/>
        <v>#DIV/0!</v>
      </c>
      <c r="AH99" s="21" t="e">
        <f t="shared" si="144"/>
        <v>#DIV/0!</v>
      </c>
      <c r="AI99" s="21" t="e">
        <f t="shared" si="144"/>
        <v>#DIV/0!</v>
      </c>
      <c r="AJ99" s="21" t="e">
        <f t="shared" si="144"/>
        <v>#DIV/0!</v>
      </c>
      <c r="AK99" s="21" t="e">
        <f t="shared" si="144"/>
        <v>#DIV/0!</v>
      </c>
      <c r="AL99" s="21" t="e">
        <f t="shared" si="144"/>
        <v>#DIV/0!</v>
      </c>
      <c r="AM99" s="21" t="e">
        <f t="shared" si="144"/>
        <v>#DIV/0!</v>
      </c>
      <c r="AN99" s="21" t="e">
        <f t="shared" si="144"/>
        <v>#DIV/0!</v>
      </c>
      <c r="AO99" s="21" t="e">
        <f t="shared" si="144"/>
        <v>#DIV/0!</v>
      </c>
      <c r="AP99" s="21" t="e">
        <f t="shared" si="144"/>
        <v>#DIV/0!</v>
      </c>
      <c r="AQ99" s="21" t="e">
        <f t="shared" si="144"/>
        <v>#DIV/0!</v>
      </c>
      <c r="AR99" s="21" t="e">
        <f t="shared" si="144"/>
        <v>#DIV/0!</v>
      </c>
      <c r="AS99" s="21" t="e">
        <f t="shared" si="144"/>
        <v>#DIV/0!</v>
      </c>
      <c r="AT99" s="21" t="e">
        <f t="shared" si="144"/>
        <v>#DIV/0!</v>
      </c>
      <c r="AU99" s="21" t="e">
        <f t="shared" si="144"/>
        <v>#DIV/0!</v>
      </c>
      <c r="AV99" s="21" t="e">
        <f t="shared" si="144"/>
        <v>#DIV/0!</v>
      </c>
      <c r="AW99" s="21" t="e">
        <f t="shared" si="144"/>
        <v>#DIV/0!</v>
      </c>
      <c r="AX99" s="21" t="e">
        <f t="shared" si="144"/>
        <v>#DIV/0!</v>
      </c>
      <c r="AY99" s="21" t="e">
        <f t="shared" si="144"/>
        <v>#DIV/0!</v>
      </c>
      <c r="AZ99" s="21" t="e">
        <f t="shared" si="144"/>
        <v>#DIV/0!</v>
      </c>
      <c r="BA99" s="21" t="e">
        <f t="shared" si="144"/>
        <v>#DIV/0!</v>
      </c>
      <c r="BB99" s="21" t="e">
        <f t="shared" si="144"/>
        <v>#DIV/0!</v>
      </c>
      <c r="BC99" s="21" t="e">
        <f t="shared" si="144"/>
        <v>#DIV/0!</v>
      </c>
      <c r="BD99" s="21" t="e">
        <f t="shared" si="144"/>
        <v>#DIV/0!</v>
      </c>
      <c r="BE99" s="21" t="e">
        <f t="shared" si="144"/>
        <v>#DIV/0!</v>
      </c>
      <c r="BF99" s="21" t="e">
        <f t="shared" si="144"/>
        <v>#DIV/0!</v>
      </c>
      <c r="BG99" s="21" t="e">
        <f t="shared" si="144"/>
        <v>#DIV/0!</v>
      </c>
      <c r="BH99" s="21" t="e">
        <f t="shared" si="144"/>
        <v>#DIV/0!</v>
      </c>
      <c r="BI99" s="21" t="e">
        <f t="shared" si="144"/>
        <v>#DIV/0!</v>
      </c>
      <c r="BJ99" s="21" t="e">
        <f t="shared" si="144"/>
        <v>#DIV/0!</v>
      </c>
      <c r="BK99" s="21" t="e">
        <f t="shared" si="144"/>
        <v>#DIV/0!</v>
      </c>
      <c r="BL99" s="21" t="e">
        <f t="shared" si="144"/>
        <v>#DIV/0!</v>
      </c>
      <c r="BM99" s="21" t="e">
        <f t="shared" si="144"/>
        <v>#DIV/0!</v>
      </c>
      <c r="BN99" s="21" t="e">
        <f t="shared" si="144"/>
        <v>#DIV/0!</v>
      </c>
      <c r="BO99" s="21" t="e">
        <f aca="true" t="shared" si="145" ref="BO99:DZ99">BO95*BO90+BO96*BO91+BO97*BO57</f>
        <v>#DIV/0!</v>
      </c>
      <c r="BP99" s="21" t="e">
        <f t="shared" si="145"/>
        <v>#DIV/0!</v>
      </c>
      <c r="BQ99" s="21" t="e">
        <f t="shared" si="145"/>
        <v>#DIV/0!</v>
      </c>
      <c r="BR99" s="21" t="e">
        <f t="shared" si="145"/>
        <v>#DIV/0!</v>
      </c>
      <c r="BS99" s="21" t="e">
        <f t="shared" si="145"/>
        <v>#DIV/0!</v>
      </c>
      <c r="BT99" s="21" t="e">
        <f t="shared" si="145"/>
        <v>#DIV/0!</v>
      </c>
      <c r="BU99" s="21" t="e">
        <f t="shared" si="145"/>
        <v>#DIV/0!</v>
      </c>
      <c r="BV99" s="21" t="e">
        <f t="shared" si="145"/>
        <v>#DIV/0!</v>
      </c>
      <c r="BW99" s="21" t="e">
        <f t="shared" si="145"/>
        <v>#DIV/0!</v>
      </c>
      <c r="BX99" s="21" t="e">
        <f t="shared" si="145"/>
        <v>#DIV/0!</v>
      </c>
      <c r="BY99" s="21" t="e">
        <f t="shared" si="145"/>
        <v>#DIV/0!</v>
      </c>
      <c r="BZ99" s="21" t="e">
        <f t="shared" si="145"/>
        <v>#DIV/0!</v>
      </c>
      <c r="CA99" s="21" t="e">
        <f t="shared" si="145"/>
        <v>#DIV/0!</v>
      </c>
      <c r="CB99" s="21" t="e">
        <f t="shared" si="145"/>
        <v>#DIV/0!</v>
      </c>
      <c r="CC99" s="21" t="e">
        <f t="shared" si="145"/>
        <v>#DIV/0!</v>
      </c>
      <c r="CD99" s="21" t="e">
        <f t="shared" si="145"/>
        <v>#DIV/0!</v>
      </c>
      <c r="CE99" s="21" t="e">
        <f t="shared" si="145"/>
        <v>#DIV/0!</v>
      </c>
      <c r="CF99" s="21" t="e">
        <f t="shared" si="145"/>
        <v>#DIV/0!</v>
      </c>
      <c r="CG99" s="21" t="e">
        <f t="shared" si="145"/>
        <v>#DIV/0!</v>
      </c>
      <c r="CH99" s="21" t="e">
        <f t="shared" si="145"/>
        <v>#DIV/0!</v>
      </c>
      <c r="CI99" s="21" t="e">
        <f t="shared" si="145"/>
        <v>#DIV/0!</v>
      </c>
      <c r="CJ99" s="21" t="e">
        <f t="shared" si="145"/>
        <v>#DIV/0!</v>
      </c>
      <c r="CK99" s="21" t="e">
        <f t="shared" si="145"/>
        <v>#DIV/0!</v>
      </c>
      <c r="CL99" s="21" t="e">
        <f t="shared" si="145"/>
        <v>#DIV/0!</v>
      </c>
      <c r="CM99" s="21" t="e">
        <f t="shared" si="145"/>
        <v>#DIV/0!</v>
      </c>
      <c r="CN99" s="21" t="e">
        <f t="shared" si="145"/>
        <v>#DIV/0!</v>
      </c>
      <c r="CO99" s="21" t="e">
        <f t="shared" si="145"/>
        <v>#DIV/0!</v>
      </c>
      <c r="CP99" s="21" t="e">
        <f t="shared" si="145"/>
        <v>#DIV/0!</v>
      </c>
      <c r="CQ99" s="21" t="e">
        <f t="shared" si="145"/>
        <v>#DIV/0!</v>
      </c>
      <c r="CR99" s="21" t="e">
        <f t="shared" si="145"/>
        <v>#DIV/0!</v>
      </c>
      <c r="CS99" s="21" t="e">
        <f t="shared" si="145"/>
        <v>#DIV/0!</v>
      </c>
      <c r="CT99" s="21" t="e">
        <f t="shared" si="145"/>
        <v>#DIV/0!</v>
      </c>
      <c r="CU99" s="21" t="e">
        <f t="shared" si="145"/>
        <v>#DIV/0!</v>
      </c>
      <c r="CV99" s="21" t="e">
        <f t="shared" si="145"/>
        <v>#DIV/0!</v>
      </c>
      <c r="CW99" s="21" t="e">
        <f t="shared" si="145"/>
        <v>#DIV/0!</v>
      </c>
      <c r="CX99" s="21" t="e">
        <f t="shared" si="145"/>
        <v>#DIV/0!</v>
      </c>
      <c r="CY99" s="21" t="e">
        <f t="shared" si="145"/>
        <v>#DIV/0!</v>
      </c>
      <c r="CZ99" s="21" t="e">
        <f t="shared" si="145"/>
        <v>#DIV/0!</v>
      </c>
      <c r="DA99" s="21" t="e">
        <f t="shared" si="145"/>
        <v>#DIV/0!</v>
      </c>
      <c r="DB99" s="21" t="e">
        <f t="shared" si="145"/>
        <v>#DIV/0!</v>
      </c>
      <c r="DC99" s="21" t="e">
        <f t="shared" si="145"/>
        <v>#DIV/0!</v>
      </c>
      <c r="DD99" s="21" t="e">
        <f t="shared" si="145"/>
        <v>#DIV/0!</v>
      </c>
      <c r="DE99" s="21" t="e">
        <f t="shared" si="145"/>
        <v>#DIV/0!</v>
      </c>
      <c r="DF99" s="21" t="e">
        <f t="shared" si="145"/>
        <v>#DIV/0!</v>
      </c>
      <c r="DG99" s="21" t="e">
        <f t="shared" si="145"/>
        <v>#DIV/0!</v>
      </c>
      <c r="DH99" s="21" t="e">
        <f t="shared" si="145"/>
        <v>#DIV/0!</v>
      </c>
      <c r="DI99" s="21" t="e">
        <f t="shared" si="145"/>
        <v>#DIV/0!</v>
      </c>
      <c r="DJ99" s="21" t="e">
        <f t="shared" si="145"/>
        <v>#DIV/0!</v>
      </c>
      <c r="DK99" s="21" t="e">
        <f t="shared" si="145"/>
        <v>#DIV/0!</v>
      </c>
      <c r="DL99" s="21" t="e">
        <f t="shared" si="145"/>
        <v>#DIV/0!</v>
      </c>
      <c r="DM99" s="21" t="e">
        <f t="shared" si="145"/>
        <v>#DIV/0!</v>
      </c>
      <c r="DN99" s="21" t="e">
        <f t="shared" si="145"/>
        <v>#DIV/0!</v>
      </c>
      <c r="DO99" s="21" t="e">
        <f t="shared" si="145"/>
        <v>#DIV/0!</v>
      </c>
      <c r="DP99" s="21" t="e">
        <f t="shared" si="145"/>
        <v>#DIV/0!</v>
      </c>
      <c r="DQ99" s="21" t="e">
        <f t="shared" si="145"/>
        <v>#DIV/0!</v>
      </c>
      <c r="DR99" s="21" t="e">
        <f t="shared" si="145"/>
        <v>#DIV/0!</v>
      </c>
      <c r="DS99" s="21" t="e">
        <f t="shared" si="145"/>
        <v>#DIV/0!</v>
      </c>
      <c r="DT99" s="21" t="e">
        <f t="shared" si="145"/>
        <v>#DIV/0!</v>
      </c>
      <c r="DU99" s="21" t="e">
        <f t="shared" si="145"/>
        <v>#DIV/0!</v>
      </c>
      <c r="DV99" s="21" t="e">
        <f t="shared" si="145"/>
        <v>#DIV/0!</v>
      </c>
      <c r="DW99" s="21" t="e">
        <f t="shared" si="145"/>
        <v>#DIV/0!</v>
      </c>
      <c r="DX99" s="21" t="e">
        <f t="shared" si="145"/>
        <v>#DIV/0!</v>
      </c>
      <c r="DY99" s="21" t="e">
        <f t="shared" si="145"/>
        <v>#DIV/0!</v>
      </c>
      <c r="DZ99" s="21" t="e">
        <f t="shared" si="145"/>
        <v>#DIV/0!</v>
      </c>
      <c r="EA99" s="21" t="e">
        <f aca="true" t="shared" si="146" ref="EA99:GL99">EA95*EA90+EA96*EA91+EA97*EA57</f>
        <v>#DIV/0!</v>
      </c>
      <c r="EB99" s="21" t="e">
        <f t="shared" si="146"/>
        <v>#DIV/0!</v>
      </c>
      <c r="EC99" s="21" t="e">
        <f t="shared" si="146"/>
        <v>#DIV/0!</v>
      </c>
      <c r="ED99" s="21" t="e">
        <f t="shared" si="146"/>
        <v>#DIV/0!</v>
      </c>
      <c r="EE99" s="21" t="e">
        <f t="shared" si="146"/>
        <v>#DIV/0!</v>
      </c>
      <c r="EF99" s="21" t="e">
        <f t="shared" si="146"/>
        <v>#DIV/0!</v>
      </c>
      <c r="EG99" s="21" t="e">
        <f t="shared" si="146"/>
        <v>#DIV/0!</v>
      </c>
      <c r="EH99" s="21" t="e">
        <f t="shared" si="146"/>
        <v>#DIV/0!</v>
      </c>
      <c r="EI99" s="21" t="e">
        <f t="shared" si="146"/>
        <v>#DIV/0!</v>
      </c>
      <c r="EJ99" s="21" t="e">
        <f t="shared" si="146"/>
        <v>#DIV/0!</v>
      </c>
      <c r="EK99" s="21" t="e">
        <f t="shared" si="146"/>
        <v>#DIV/0!</v>
      </c>
      <c r="EL99" s="21" t="e">
        <f t="shared" si="146"/>
        <v>#DIV/0!</v>
      </c>
      <c r="EM99" s="21" t="e">
        <f t="shared" si="146"/>
        <v>#DIV/0!</v>
      </c>
      <c r="EN99" s="21" t="e">
        <f t="shared" si="146"/>
        <v>#DIV/0!</v>
      </c>
      <c r="EO99" s="21" t="e">
        <f t="shared" si="146"/>
        <v>#DIV/0!</v>
      </c>
      <c r="EP99" s="21" t="e">
        <f t="shared" si="146"/>
        <v>#DIV/0!</v>
      </c>
      <c r="EQ99" s="21" t="e">
        <f t="shared" si="146"/>
        <v>#DIV/0!</v>
      </c>
      <c r="ER99" s="21" t="e">
        <f t="shared" si="146"/>
        <v>#DIV/0!</v>
      </c>
      <c r="ES99" s="21" t="e">
        <f t="shared" si="146"/>
        <v>#DIV/0!</v>
      </c>
      <c r="ET99" s="21" t="e">
        <f t="shared" si="146"/>
        <v>#DIV/0!</v>
      </c>
      <c r="EU99" s="21" t="e">
        <f t="shared" si="146"/>
        <v>#DIV/0!</v>
      </c>
      <c r="EV99" s="21" t="e">
        <f t="shared" si="146"/>
        <v>#DIV/0!</v>
      </c>
      <c r="EW99" s="21" t="e">
        <f t="shared" si="146"/>
        <v>#DIV/0!</v>
      </c>
      <c r="EX99" s="21" t="e">
        <f t="shared" si="146"/>
        <v>#DIV/0!</v>
      </c>
      <c r="EY99" s="21" t="e">
        <f t="shared" si="146"/>
        <v>#DIV/0!</v>
      </c>
      <c r="EZ99" s="21" t="e">
        <f t="shared" si="146"/>
        <v>#DIV/0!</v>
      </c>
      <c r="FA99" s="21" t="e">
        <f t="shared" si="146"/>
        <v>#DIV/0!</v>
      </c>
      <c r="FB99" s="21" t="e">
        <f t="shared" si="146"/>
        <v>#DIV/0!</v>
      </c>
      <c r="FC99" s="21" t="e">
        <f t="shared" si="146"/>
        <v>#DIV/0!</v>
      </c>
      <c r="FD99" s="21" t="e">
        <f t="shared" si="146"/>
        <v>#DIV/0!</v>
      </c>
      <c r="FE99" s="21" t="e">
        <f t="shared" si="146"/>
        <v>#DIV/0!</v>
      </c>
      <c r="FF99" s="21" t="e">
        <f t="shared" si="146"/>
        <v>#DIV/0!</v>
      </c>
      <c r="FG99" s="21" t="e">
        <f t="shared" si="146"/>
        <v>#DIV/0!</v>
      </c>
      <c r="FH99" s="21" t="e">
        <f t="shared" si="146"/>
        <v>#DIV/0!</v>
      </c>
      <c r="FI99" s="21" t="e">
        <f t="shared" si="146"/>
        <v>#DIV/0!</v>
      </c>
      <c r="FJ99" s="21" t="e">
        <f t="shared" si="146"/>
        <v>#DIV/0!</v>
      </c>
      <c r="FK99" s="21" t="e">
        <f t="shared" si="146"/>
        <v>#DIV/0!</v>
      </c>
      <c r="FL99" s="21" t="e">
        <f t="shared" si="146"/>
        <v>#DIV/0!</v>
      </c>
      <c r="FM99" s="21" t="e">
        <f t="shared" si="146"/>
        <v>#DIV/0!</v>
      </c>
      <c r="FN99" s="21" t="e">
        <f t="shared" si="146"/>
        <v>#DIV/0!</v>
      </c>
      <c r="FO99" s="21" t="e">
        <f t="shared" si="146"/>
        <v>#DIV/0!</v>
      </c>
      <c r="FP99" s="21" t="e">
        <f t="shared" si="146"/>
        <v>#DIV/0!</v>
      </c>
      <c r="FQ99" s="21" t="e">
        <f t="shared" si="146"/>
        <v>#DIV/0!</v>
      </c>
      <c r="FR99" s="21" t="e">
        <f t="shared" si="146"/>
        <v>#DIV/0!</v>
      </c>
      <c r="FS99" s="21" t="e">
        <f t="shared" si="146"/>
        <v>#DIV/0!</v>
      </c>
      <c r="FT99" s="21" t="e">
        <f t="shared" si="146"/>
        <v>#DIV/0!</v>
      </c>
      <c r="FU99" s="21" t="e">
        <f t="shared" si="146"/>
        <v>#DIV/0!</v>
      </c>
      <c r="FV99" s="21" t="e">
        <f t="shared" si="146"/>
        <v>#DIV/0!</v>
      </c>
      <c r="FW99" s="21" t="e">
        <f t="shared" si="146"/>
        <v>#DIV/0!</v>
      </c>
      <c r="FX99" s="21" t="e">
        <f t="shared" si="146"/>
        <v>#DIV/0!</v>
      </c>
      <c r="FY99" s="21" t="e">
        <f t="shared" si="146"/>
        <v>#DIV/0!</v>
      </c>
      <c r="FZ99" s="21" t="e">
        <f t="shared" si="146"/>
        <v>#DIV/0!</v>
      </c>
      <c r="GA99" s="21" t="e">
        <f t="shared" si="146"/>
        <v>#DIV/0!</v>
      </c>
      <c r="GB99" s="21" t="e">
        <f t="shared" si="146"/>
        <v>#DIV/0!</v>
      </c>
      <c r="GC99" s="21" t="e">
        <f t="shared" si="146"/>
        <v>#DIV/0!</v>
      </c>
      <c r="GD99" s="21" t="e">
        <f t="shared" si="146"/>
        <v>#DIV/0!</v>
      </c>
      <c r="GE99" s="21" t="e">
        <f t="shared" si="146"/>
        <v>#DIV/0!</v>
      </c>
      <c r="GF99" s="21" t="e">
        <f t="shared" si="146"/>
        <v>#DIV/0!</v>
      </c>
      <c r="GG99" s="21" t="e">
        <f t="shared" si="146"/>
        <v>#DIV/0!</v>
      </c>
      <c r="GH99" s="21" t="e">
        <f t="shared" si="146"/>
        <v>#DIV/0!</v>
      </c>
      <c r="GI99" s="21" t="e">
        <f t="shared" si="146"/>
        <v>#DIV/0!</v>
      </c>
      <c r="GJ99" s="21" t="e">
        <f t="shared" si="146"/>
        <v>#DIV/0!</v>
      </c>
      <c r="GK99" s="21" t="e">
        <f t="shared" si="146"/>
        <v>#DIV/0!</v>
      </c>
      <c r="GL99" s="21" t="e">
        <f t="shared" si="146"/>
        <v>#DIV/0!</v>
      </c>
      <c r="GM99" s="21" t="e">
        <f aca="true" t="shared" si="147" ref="GM99:IV99">GM95*GM90+GM96*GM91+GM97*GM57</f>
        <v>#DIV/0!</v>
      </c>
      <c r="GN99" s="21" t="e">
        <f t="shared" si="147"/>
        <v>#DIV/0!</v>
      </c>
      <c r="GO99" s="21" t="e">
        <f t="shared" si="147"/>
        <v>#DIV/0!</v>
      </c>
      <c r="GP99" s="21" t="e">
        <f t="shared" si="147"/>
        <v>#DIV/0!</v>
      </c>
      <c r="GQ99" s="21" t="e">
        <f t="shared" si="147"/>
        <v>#DIV/0!</v>
      </c>
      <c r="GR99" s="21" t="e">
        <f t="shared" si="147"/>
        <v>#DIV/0!</v>
      </c>
      <c r="GS99" s="21" t="e">
        <f t="shared" si="147"/>
        <v>#DIV/0!</v>
      </c>
      <c r="GT99" s="21" t="e">
        <f t="shared" si="147"/>
        <v>#DIV/0!</v>
      </c>
      <c r="GU99" s="21" t="e">
        <f t="shared" si="147"/>
        <v>#DIV/0!</v>
      </c>
      <c r="GV99" s="21" t="e">
        <f t="shared" si="147"/>
        <v>#DIV/0!</v>
      </c>
      <c r="GW99" s="21" t="e">
        <f t="shared" si="147"/>
        <v>#DIV/0!</v>
      </c>
      <c r="GX99" s="21" t="e">
        <f t="shared" si="147"/>
        <v>#DIV/0!</v>
      </c>
      <c r="GY99" s="21" t="e">
        <f t="shared" si="147"/>
        <v>#DIV/0!</v>
      </c>
      <c r="GZ99" s="21" t="e">
        <f t="shared" si="147"/>
        <v>#DIV/0!</v>
      </c>
      <c r="HA99" s="21" t="e">
        <f t="shared" si="147"/>
        <v>#DIV/0!</v>
      </c>
      <c r="HB99" s="21" t="e">
        <f t="shared" si="147"/>
        <v>#DIV/0!</v>
      </c>
      <c r="HC99" s="21" t="e">
        <f t="shared" si="147"/>
        <v>#DIV/0!</v>
      </c>
      <c r="HD99" s="21" t="e">
        <f t="shared" si="147"/>
        <v>#DIV/0!</v>
      </c>
      <c r="HE99" s="21" t="e">
        <f t="shared" si="147"/>
        <v>#DIV/0!</v>
      </c>
      <c r="HF99" s="21" t="e">
        <f t="shared" si="147"/>
        <v>#DIV/0!</v>
      </c>
      <c r="HG99" s="21" t="e">
        <f t="shared" si="147"/>
        <v>#DIV/0!</v>
      </c>
      <c r="HH99" s="21" t="e">
        <f t="shared" si="147"/>
        <v>#DIV/0!</v>
      </c>
      <c r="HI99" s="21" t="e">
        <f t="shared" si="147"/>
        <v>#DIV/0!</v>
      </c>
      <c r="HJ99" s="21" t="e">
        <f t="shared" si="147"/>
        <v>#DIV/0!</v>
      </c>
      <c r="HK99" s="21" t="e">
        <f t="shared" si="147"/>
        <v>#DIV/0!</v>
      </c>
      <c r="HL99" s="21" t="e">
        <f t="shared" si="147"/>
        <v>#DIV/0!</v>
      </c>
      <c r="HM99" s="21" t="e">
        <f t="shared" si="147"/>
        <v>#DIV/0!</v>
      </c>
      <c r="HN99" s="21" t="e">
        <f t="shared" si="147"/>
        <v>#DIV/0!</v>
      </c>
      <c r="HO99" s="21" t="e">
        <f t="shared" si="147"/>
        <v>#DIV/0!</v>
      </c>
      <c r="HP99" s="21" t="e">
        <f t="shared" si="147"/>
        <v>#DIV/0!</v>
      </c>
      <c r="HQ99" s="21" t="e">
        <f t="shared" si="147"/>
        <v>#DIV/0!</v>
      </c>
      <c r="HR99" s="21" t="e">
        <f t="shared" si="147"/>
        <v>#DIV/0!</v>
      </c>
      <c r="HS99" s="21" t="e">
        <f t="shared" si="147"/>
        <v>#DIV/0!</v>
      </c>
      <c r="HT99" s="21" t="e">
        <f t="shared" si="147"/>
        <v>#DIV/0!</v>
      </c>
      <c r="HU99" s="21" t="e">
        <f t="shared" si="147"/>
        <v>#DIV/0!</v>
      </c>
      <c r="HV99" s="21" t="e">
        <f t="shared" si="147"/>
        <v>#DIV/0!</v>
      </c>
      <c r="HW99" s="21" t="e">
        <f t="shared" si="147"/>
        <v>#DIV/0!</v>
      </c>
      <c r="HX99" s="21" t="e">
        <f t="shared" si="147"/>
        <v>#DIV/0!</v>
      </c>
      <c r="HY99" s="21" t="e">
        <f t="shared" si="147"/>
        <v>#DIV/0!</v>
      </c>
      <c r="HZ99" s="21" t="e">
        <f t="shared" si="147"/>
        <v>#DIV/0!</v>
      </c>
      <c r="IA99" s="21" t="e">
        <f t="shared" si="147"/>
        <v>#DIV/0!</v>
      </c>
      <c r="IB99" s="21" t="e">
        <f t="shared" si="147"/>
        <v>#DIV/0!</v>
      </c>
      <c r="IC99" s="21" t="e">
        <f t="shared" si="147"/>
        <v>#DIV/0!</v>
      </c>
      <c r="ID99" s="21" t="e">
        <f t="shared" si="147"/>
        <v>#DIV/0!</v>
      </c>
      <c r="IE99" s="21" t="e">
        <f t="shared" si="147"/>
        <v>#DIV/0!</v>
      </c>
      <c r="IF99" s="21" t="e">
        <f t="shared" si="147"/>
        <v>#DIV/0!</v>
      </c>
      <c r="IG99" s="21" t="e">
        <f t="shared" si="147"/>
        <v>#DIV/0!</v>
      </c>
      <c r="IH99" s="21" t="e">
        <f t="shared" si="147"/>
        <v>#DIV/0!</v>
      </c>
      <c r="II99" s="21" t="e">
        <f t="shared" si="147"/>
        <v>#DIV/0!</v>
      </c>
      <c r="IJ99" s="21" t="e">
        <f t="shared" si="147"/>
        <v>#DIV/0!</v>
      </c>
      <c r="IK99" s="21" t="e">
        <f t="shared" si="147"/>
        <v>#DIV/0!</v>
      </c>
      <c r="IL99" s="21" t="e">
        <f t="shared" si="147"/>
        <v>#DIV/0!</v>
      </c>
      <c r="IM99" s="21" t="e">
        <f t="shared" si="147"/>
        <v>#DIV/0!</v>
      </c>
      <c r="IN99" s="21" t="e">
        <f t="shared" si="147"/>
        <v>#DIV/0!</v>
      </c>
      <c r="IO99" s="21" t="e">
        <f t="shared" si="147"/>
        <v>#DIV/0!</v>
      </c>
      <c r="IP99" s="21" t="e">
        <f t="shared" si="147"/>
        <v>#DIV/0!</v>
      </c>
      <c r="IQ99" s="21" t="e">
        <f t="shared" si="147"/>
        <v>#DIV/0!</v>
      </c>
      <c r="IR99" s="21" t="e">
        <f t="shared" si="147"/>
        <v>#DIV/0!</v>
      </c>
      <c r="IS99" s="21" t="e">
        <f t="shared" si="147"/>
        <v>#DIV/0!</v>
      </c>
      <c r="IT99" s="21" t="e">
        <f t="shared" si="147"/>
        <v>#DIV/0!</v>
      </c>
      <c r="IU99" s="21" t="e">
        <f t="shared" si="147"/>
        <v>#DIV/0!</v>
      </c>
      <c r="IV99" s="21" t="e">
        <f t="shared" si="147"/>
        <v>#DIV/0!</v>
      </c>
    </row>
    <row r="100" spans="1:26" s="11" customFormat="1" ht="16.5" thickBot="1">
      <c r="A100" s="1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13" s="11" customFormat="1" ht="16.5" thickBot="1">
      <c r="A101" s="56"/>
      <c r="B101" s="75"/>
      <c r="C101" s="75"/>
      <c r="D101" s="75"/>
      <c r="E101" s="75"/>
      <c r="F101" s="76"/>
      <c r="G101" s="76" t="s">
        <v>64</v>
      </c>
      <c r="H101" s="75"/>
      <c r="I101" s="75"/>
      <c r="J101" s="75"/>
      <c r="K101" s="75"/>
      <c r="L101" s="75"/>
      <c r="M101" s="77"/>
    </row>
    <row r="102" spans="1:26" s="11" customFormat="1" ht="12.75">
      <c r="A102" s="64" t="s">
        <v>35</v>
      </c>
      <c r="B102" s="4">
        <f aca="true" t="shared" si="148" ref="B102:Z102">B25+($B$11-$B$9)*COS(B53-$B$53)-($D$11-$D$9)*SIN(B53-$B$53)</f>
        <v>6.141605619432795</v>
      </c>
      <c r="C102" s="4">
        <f t="shared" si="148"/>
        <v>5.988655328469039</v>
      </c>
      <c r="D102" s="4">
        <f t="shared" si="148"/>
        <v>5.833920121444477</v>
      </c>
      <c r="E102" s="4">
        <f t="shared" si="148"/>
        <v>5.67738337966249</v>
      </c>
      <c r="F102" s="4">
        <f t="shared" si="148"/>
        <v>5.519021637704741</v>
      </c>
      <c r="G102" s="4">
        <f t="shared" si="148"/>
        <v>5.358803331989905</v>
      </c>
      <c r="H102" s="4">
        <f t="shared" si="148"/>
        <v>5.196687244474918</v>
      </c>
      <c r="I102" s="4">
        <f t="shared" si="148"/>
        <v>5.032620549390815</v>
      </c>
      <c r="J102" s="4">
        <f t="shared" si="148"/>
        <v>4.86653633574164</v>
      </c>
      <c r="K102" s="4">
        <f t="shared" si="148"/>
        <v>4.698350426814676</v>
      </c>
      <c r="L102" s="4">
        <f t="shared" si="148"/>
        <v>4.5279572410055815</v>
      </c>
      <c r="M102" s="15">
        <f t="shared" si="148"/>
        <v>4.355224320577922</v>
      </c>
      <c r="N102" s="11">
        <f t="shared" si="148"/>
        <v>4.179984970266954</v>
      </c>
      <c r="O102" s="11">
        <f t="shared" si="148"/>
        <v>4.002028149120314</v>
      </c>
      <c r="P102" s="11">
        <f t="shared" si="148"/>
        <v>3.8210842601136887</v>
      </c>
      <c r="Q102" s="11">
        <f t="shared" si="148"/>
        <v>3.63680461561293</v>
      </c>
      <c r="R102" s="11">
        <f t="shared" si="148"/>
        <v>3.4487307822541933</v>
      </c>
      <c r="S102" s="11">
        <f t="shared" si="148"/>
        <v>3.2562469901888638</v>
      </c>
      <c r="T102" s="11">
        <f t="shared" si="148"/>
        <v>3.058502617123033</v>
      </c>
      <c r="U102" s="11">
        <f t="shared" si="148"/>
        <v>2.8542780747875742</v>
      </c>
      <c r="V102" s="11">
        <f t="shared" si="148"/>
        <v>2.641733847067494</v>
      </c>
      <c r="W102" s="11">
        <f t="shared" si="148"/>
        <v>2.417888063881655</v>
      </c>
      <c r="X102" s="11">
        <f t="shared" si="148"/>
        <v>2.1773467631571224</v>
      </c>
      <c r="Y102" s="11">
        <f t="shared" si="148"/>
        <v>1.9083316856401489</v>
      </c>
      <c r="Z102" s="11">
        <f t="shared" si="148"/>
        <v>1.5714314555625888</v>
      </c>
    </row>
    <row r="103" spans="1:26" s="11" customFormat="1" ht="12.75">
      <c r="A103" s="65" t="s">
        <v>36</v>
      </c>
      <c r="B103" s="2">
        <f aca="true" t="shared" si="149" ref="B103:Z103">B26+($B$11-$B$9)*SIN(B53-$B$53)+($D$11-$D$9)*COS(B53-$B$53)</f>
        <v>4.6405068409889</v>
      </c>
      <c r="C103" s="2">
        <f t="shared" si="149"/>
        <v>4.682039838054967</v>
      </c>
      <c r="D103" s="2">
        <f t="shared" si="149"/>
        <v>4.721822045757637</v>
      </c>
      <c r="E103" s="2">
        <f t="shared" si="149"/>
        <v>4.759798714129833</v>
      </c>
      <c r="F103" s="2">
        <f t="shared" si="149"/>
        <v>4.795915298317218</v>
      </c>
      <c r="G103" s="2">
        <f t="shared" si="149"/>
        <v>4.8301171591358525</v>
      </c>
      <c r="H103" s="2">
        <f t="shared" si="149"/>
        <v>4.862349218107451</v>
      </c>
      <c r="I103" s="2">
        <f t="shared" si="149"/>
        <v>4.8925555521493465</v>
      </c>
      <c r="J103" s="2">
        <f t="shared" si="149"/>
        <v>4.920678908088956</v>
      </c>
      <c r="K103" s="2">
        <f t="shared" si="149"/>
        <v>4.94666010993077</v>
      </c>
      <c r="L103" s="2">
        <f t="shared" si="149"/>
        <v>4.970437321137794</v>
      </c>
      <c r="M103" s="35">
        <f t="shared" si="149"/>
        <v>4.9919451081409445</v>
      </c>
      <c r="N103" s="11">
        <f t="shared" si="149"/>
        <v>5.011113226541246</v>
      </c>
      <c r="O103" s="11">
        <f t="shared" si="149"/>
        <v>5.027865012209926</v>
      </c>
      <c r="P103" s="11">
        <f t="shared" si="149"/>
        <v>5.04211519514725</v>
      </c>
      <c r="Q103" s="11">
        <f t="shared" si="149"/>
        <v>5.0537668444329835</v>
      </c>
      <c r="R103" s="11">
        <f t="shared" si="149"/>
        <v>5.062706957688708</v>
      </c>
      <c r="S103" s="11">
        <f t="shared" si="149"/>
        <v>5.068799842779875</v>
      </c>
      <c r="T103" s="11">
        <f t="shared" si="149"/>
        <v>5.071876708042167</v>
      </c>
      <c r="U103" s="11">
        <f t="shared" si="149"/>
        <v>5.071718293715893</v>
      </c>
      <c r="V103" s="11">
        <f t="shared" si="149"/>
        <v>5.068023584289325</v>
      </c>
      <c r="W103" s="11">
        <f t="shared" si="149"/>
        <v>5.060347251200996</v>
      </c>
      <c r="X103" s="11">
        <f t="shared" si="149"/>
        <v>5.047954059741738</v>
      </c>
      <c r="Y103" s="11">
        <f t="shared" si="149"/>
        <v>5.0293847152379785</v>
      </c>
      <c r="Z103" s="11">
        <f t="shared" si="149"/>
        <v>5.000264531927871</v>
      </c>
    </row>
    <row r="104" spans="1:26" s="11" customFormat="1" ht="12.75">
      <c r="A104" s="65" t="s">
        <v>37</v>
      </c>
      <c r="B104" s="2">
        <f aca="true" t="shared" si="150" ref="B104:Z104">B27-B57*(B103-B26)</f>
        <v>-8.71250339247971</v>
      </c>
      <c r="C104" s="2">
        <f t="shared" si="150"/>
        <v>-8.814411118192087</v>
      </c>
      <c r="D104" s="2">
        <f t="shared" si="150"/>
        <v>-8.917095226100132</v>
      </c>
      <c r="E104" s="2">
        <f t="shared" si="150"/>
        <v>-9.020916951843695</v>
      </c>
      <c r="F104" s="2">
        <f t="shared" si="150"/>
        <v>-9.126301885367916</v>
      </c>
      <c r="G104" s="2">
        <f t="shared" si="150"/>
        <v>-9.233755306118631</v>
      </c>
      <c r="H104" s="2">
        <f t="shared" si="150"/>
        <v>-9.3438820123714</v>
      </c>
      <c r="I104" s="2">
        <f t="shared" si="150"/>
        <v>-9.457412311385362</v>
      </c>
      <c r="J104" s="2">
        <f t="shared" si="150"/>
        <v>-9.575236585572537</v>
      </c>
      <c r="K104" s="2">
        <f t="shared" si="150"/>
        <v>-9.698452003700528</v>
      </c>
      <c r="L104" s="2">
        <f t="shared" si="150"/>
        <v>-9.828426766794427</v>
      </c>
      <c r="M104" s="35">
        <f t="shared" si="150"/>
        <v>-9.966890227277014</v>
      </c>
      <c r="N104" s="11">
        <f t="shared" si="150"/>
        <v>-10.116062138740563</v>
      </c>
      <c r="O104" s="11">
        <f t="shared" si="150"/>
        <v>-10.278842777142462</v>
      </c>
      <c r="P104" s="11">
        <f t="shared" si="150"/>
        <v>-10.459100875273764</v>
      </c>
      <c r="Q104" s="11">
        <f t="shared" si="150"/>
        <v>-10.662124781865584</v>
      </c>
      <c r="R104" s="11">
        <f t="shared" si="150"/>
        <v>-10.89535841089831</v>
      </c>
      <c r="S104" s="11">
        <f t="shared" si="150"/>
        <v>-11.169661345786817</v>
      </c>
      <c r="T104" s="11">
        <f t="shared" si="150"/>
        <v>-11.501598739001945</v>
      </c>
      <c r="U104" s="11">
        <f t="shared" si="150"/>
        <v>-11.917927005125751</v>
      </c>
      <c r="V104" s="11">
        <f t="shared" si="150"/>
        <v>-12.465285523402262</v>
      </c>
      <c r="W104" s="11">
        <f t="shared" si="150"/>
        <v>-13.234143521991768</v>
      </c>
      <c r="X104" s="11">
        <f t="shared" si="150"/>
        <v>-14.430897774254948</v>
      </c>
      <c r="Y104" s="11">
        <f t="shared" si="150"/>
        <v>-16.68001002419417</v>
      </c>
      <c r="Z104" s="11">
        <f t="shared" si="150"/>
        <v>-23.732989757493918</v>
      </c>
    </row>
    <row r="105" spans="1:26" s="11" customFormat="1" ht="12.75">
      <c r="A105" s="65" t="s">
        <v>38</v>
      </c>
      <c r="B105" s="2">
        <f aca="true" t="shared" si="151" ref="B105:Z105">B28+B57*(B102-B25)</f>
        <v>2.4287701857824926</v>
      </c>
      <c r="C105" s="2">
        <f t="shared" si="151"/>
        <v>2.3300336120261473</v>
      </c>
      <c r="D105" s="2">
        <f t="shared" si="151"/>
        <v>2.2281490185388324</v>
      </c>
      <c r="E105" s="2">
        <f t="shared" si="151"/>
        <v>2.123136036285901</v>
      </c>
      <c r="F105" s="2">
        <f t="shared" si="151"/>
        <v>2.0149982141013116</v>
      </c>
      <c r="G105" s="2">
        <f t="shared" si="151"/>
        <v>1.9037207623638428</v>
      </c>
      <c r="H105" s="2">
        <f t="shared" si="151"/>
        <v>1.7892675596988263</v>
      </c>
      <c r="I105" s="2">
        <f t="shared" si="151"/>
        <v>1.6715771840888367</v>
      </c>
      <c r="J105" s="2">
        <f t="shared" si="151"/>
        <v>1.5505576262672243</v>
      </c>
      <c r="K105" s="2">
        <f t="shared" si="151"/>
        <v>1.4260791866090938</v>
      </c>
      <c r="L105" s="2">
        <f t="shared" si="151"/>
        <v>1.2979648138973703</v>
      </c>
      <c r="M105" s="35">
        <f t="shared" si="151"/>
        <v>1.1659767578900269</v>
      </c>
      <c r="N105" s="11">
        <f t="shared" si="151"/>
        <v>1.0297977742971736</v>
      </c>
      <c r="O105" s="11">
        <f t="shared" si="151"/>
        <v>0.8890040479123418</v>
      </c>
      <c r="P105" s="11">
        <f t="shared" si="151"/>
        <v>0.743025112004768</v>
      </c>
      <c r="Q105" s="11">
        <f t="shared" si="151"/>
        <v>0.5910825722125395</v>
      </c>
      <c r="R105" s="11">
        <f t="shared" si="151"/>
        <v>0.4320927290146388</v>
      </c>
      <c r="S105" s="11">
        <f t="shared" si="151"/>
        <v>0.26450438303373836</v>
      </c>
      <c r="T105" s="11">
        <f t="shared" si="151"/>
        <v>0.08601252019409444</v>
      </c>
      <c r="U105" s="11">
        <f t="shared" si="151"/>
        <v>-0.1069856988647051</v>
      </c>
      <c r="V105" s="11">
        <f t="shared" si="151"/>
        <v>-0.3205291354682913</v>
      </c>
      <c r="W105" s="11">
        <f t="shared" si="151"/>
        <v>-0.5658107919154995</v>
      </c>
      <c r="X105" s="11">
        <f t="shared" si="151"/>
        <v>-0.8670673064749472</v>
      </c>
      <c r="Y105" s="11">
        <f t="shared" si="151"/>
        <v>-1.2933265040760942</v>
      </c>
      <c r="Z105" s="11">
        <f t="shared" si="151"/>
        <v>-2.228989104927213</v>
      </c>
    </row>
    <row r="106" spans="1:26" s="11" customFormat="1" ht="12.75">
      <c r="A106" s="65" t="s">
        <v>39</v>
      </c>
      <c r="B106" s="2">
        <f aca="true" t="shared" si="152" ref="B106:Z106">B29-B61*(B103-B26)-B57*(B105-B28)</f>
        <v>-5.822760921774737</v>
      </c>
      <c r="C106" s="2">
        <f t="shared" si="152"/>
        <v>-5.857944943353511</v>
      </c>
      <c r="D106" s="2">
        <f t="shared" si="152"/>
        <v>-5.9122252565314035</v>
      </c>
      <c r="E106" s="2">
        <f t="shared" si="152"/>
        <v>-5.988917753987289</v>
      </c>
      <c r="F106" s="2">
        <f t="shared" si="152"/>
        <v>-6.09211242595451</v>
      </c>
      <c r="G106" s="2">
        <f t="shared" si="152"/>
        <v>-6.2268934805828895</v>
      </c>
      <c r="H106" s="2">
        <f t="shared" si="152"/>
        <v>-6.3996388641762785</v>
      </c>
      <c r="I106" s="2">
        <f t="shared" si="152"/>
        <v>-6.618433727391095</v>
      </c>
      <c r="J106" s="2">
        <f t="shared" si="152"/>
        <v>-6.8936504780471335</v>
      </c>
      <c r="K106" s="2">
        <f t="shared" si="152"/>
        <v>-7.23877741449389</v>
      </c>
      <c r="L106" s="2">
        <f t="shared" si="152"/>
        <v>-7.671626822668689</v>
      </c>
      <c r="M106" s="35">
        <f t="shared" si="152"/>
        <v>-8.216137281022526</v>
      </c>
      <c r="N106" s="11">
        <f t="shared" si="152"/>
        <v>-8.905133616076498</v>
      </c>
      <c r="O106" s="11">
        <f t="shared" si="152"/>
        <v>-9.784681728081916</v>
      </c>
      <c r="P106" s="11">
        <f t="shared" si="152"/>
        <v>-10.921201778700746</v>
      </c>
      <c r="Q106" s="11">
        <f t="shared" si="152"/>
        <v>-12.413566673858863</v>
      </c>
      <c r="R106" s="11">
        <f t="shared" si="152"/>
        <v>-14.41469136782197</v>
      </c>
      <c r="S106" s="11">
        <f t="shared" si="152"/>
        <v>-17.172354007806938</v>
      </c>
      <c r="T106" s="11">
        <f t="shared" si="152"/>
        <v>-21.112085518538827</v>
      </c>
      <c r="U106" s="11">
        <f t="shared" si="152"/>
        <v>-27.02137686218953</v>
      </c>
      <c r="V106" s="11">
        <f t="shared" si="152"/>
        <v>-36.51049433588552</v>
      </c>
      <c r="W106" s="11">
        <f t="shared" si="152"/>
        <v>-53.36985477291808</v>
      </c>
      <c r="X106" s="11">
        <f t="shared" si="152"/>
        <v>-88.67226778127909</v>
      </c>
      <c r="Y106" s="11">
        <f t="shared" si="152"/>
        <v>-189.93718840362436</v>
      </c>
      <c r="Z106" s="11">
        <f t="shared" si="152"/>
        <v>-914.9635560693805</v>
      </c>
    </row>
    <row r="107" spans="1:26" s="11" customFormat="1" ht="13.5" thickBot="1">
      <c r="A107" s="66" t="s">
        <v>40</v>
      </c>
      <c r="B107" s="21">
        <f aca="true" t="shared" si="153" ref="B107:Z107">B30+B61*(B102-B25)+B57*(B104-B27)</f>
        <v>-5.566419805950005</v>
      </c>
      <c r="C107" s="21">
        <f t="shared" si="153"/>
        <v>-5.747632025623483</v>
      </c>
      <c r="D107" s="21">
        <f t="shared" si="153"/>
        <v>-5.927293325081249</v>
      </c>
      <c r="E107" s="21">
        <f t="shared" si="153"/>
        <v>-6.1062720083079025</v>
      </c>
      <c r="F107" s="21">
        <f t="shared" si="153"/>
        <v>-6.285548029426488</v>
      </c>
      <c r="G107" s="21">
        <f t="shared" si="153"/>
        <v>-6.4662498388543295</v>
      </c>
      <c r="H107" s="21">
        <f t="shared" si="153"/>
        <v>-6.649702644969139</v>
      </c>
      <c r="I107" s="21">
        <f t="shared" si="153"/>
        <v>-6.837492917440474</v>
      </c>
      <c r="J107" s="21">
        <f t="shared" si="153"/>
        <v>-7.031556348994313</v>
      </c>
      <c r="K107" s="21">
        <f t="shared" si="153"/>
        <v>-7.2343003162669515</v>
      </c>
      <c r="L107" s="21">
        <f t="shared" si="153"/>
        <v>-7.448778155626285</v>
      </c>
      <c r="M107" s="22">
        <f t="shared" si="153"/>
        <v>-7.678943169768184</v>
      </c>
      <c r="N107" s="11">
        <f t="shared" si="153"/>
        <v>-7.930028781031977</v>
      </c>
      <c r="O107" s="11">
        <f t="shared" si="153"/>
        <v>-8.20913475984182</v>
      </c>
      <c r="P107" s="11">
        <f t="shared" si="153"/>
        <v>-8.526162811910778</v>
      </c>
      <c r="Q107" s="11">
        <f t="shared" si="153"/>
        <v>-8.895370660478</v>
      </c>
      <c r="R107" s="11">
        <f t="shared" si="153"/>
        <v>-9.338078728843776</v>
      </c>
      <c r="S107" s="11">
        <f t="shared" si="153"/>
        <v>-9.887661455800535</v>
      </c>
      <c r="T107" s="11">
        <f t="shared" si="153"/>
        <v>-10.599423297418465</v>
      </c>
      <c r="U107" s="11">
        <f t="shared" si="153"/>
        <v>-11.571963408833726</v>
      </c>
      <c r="V107" s="11">
        <f t="shared" si="153"/>
        <v>-12.999139013069762</v>
      </c>
      <c r="W107" s="11">
        <f t="shared" si="153"/>
        <v>-15.318654887865048</v>
      </c>
      <c r="X107" s="11">
        <f t="shared" si="153"/>
        <v>-19.753121833163213</v>
      </c>
      <c r="Y107" s="11">
        <f t="shared" si="153"/>
        <v>-31.295127449771112</v>
      </c>
      <c r="Z107" s="11">
        <f t="shared" si="153"/>
        <v>-105.04602477673954</v>
      </c>
    </row>
    <row r="108" spans="1:13" s="11" customFormat="1" ht="16.5" thickBot="1">
      <c r="A108" s="78"/>
      <c r="B108" s="79"/>
      <c r="C108" s="79"/>
      <c r="D108" s="79"/>
      <c r="E108" s="80"/>
      <c r="F108" s="80"/>
      <c r="G108" s="80" t="s">
        <v>65</v>
      </c>
      <c r="H108" s="79"/>
      <c r="I108" s="79"/>
      <c r="J108" s="79"/>
      <c r="K108" s="79"/>
      <c r="L108" s="79"/>
      <c r="M108" s="81"/>
    </row>
    <row r="109" spans="1:26" s="11" customFormat="1" ht="12.75">
      <c r="A109" s="64" t="s">
        <v>35</v>
      </c>
      <c r="B109" s="4">
        <f aca="true" t="shared" si="154" ref="B109:Z109">$F$6+($B$10-$F$6)*COS(B55-$B$55)-($D$10-$F$7)*SIN(B55-$B$55)</f>
        <v>5.467838612715341</v>
      </c>
      <c r="C109" s="4">
        <f t="shared" si="154"/>
        <v>5.325770218979361</v>
      </c>
      <c r="D109" s="4">
        <f t="shared" si="154"/>
        <v>5.182105734953218</v>
      </c>
      <c r="E109" s="4">
        <f t="shared" si="154"/>
        <v>5.036846420537368</v>
      </c>
      <c r="F109" s="4">
        <f t="shared" si="154"/>
        <v>4.889989091108619</v>
      </c>
      <c r="G109" s="4">
        <f t="shared" si="154"/>
        <v>4.741525279430809</v>
      </c>
      <c r="H109" s="4">
        <f t="shared" si="154"/>
        <v>4.5914401942918115</v>
      </c>
      <c r="I109" s="4">
        <f t="shared" si="154"/>
        <v>4.439711414462678</v>
      </c>
      <c r="J109" s="4">
        <f t="shared" si="154"/>
        <v>4.286307233132491</v>
      </c>
      <c r="K109" s="4">
        <f t="shared" si="154"/>
        <v>4.131184533652217</v>
      </c>
      <c r="L109" s="4">
        <f t="shared" si="154"/>
        <v>3.9742860261245223</v>
      </c>
      <c r="M109" s="15">
        <f t="shared" si="154"/>
        <v>3.815536595920398</v>
      </c>
      <c r="N109" s="2">
        <f t="shared" si="154"/>
        <v>3.6548383920637226</v>
      </c>
      <c r="O109" s="2">
        <f t="shared" si="154"/>
        <v>3.492064084413401</v>
      </c>
      <c r="P109" s="2">
        <f t="shared" si="154"/>
        <v>3.3270473860030916</v>
      </c>
      <c r="Q109" s="2">
        <f t="shared" si="154"/>
        <v>3.159569359253951</v>
      </c>
      <c r="R109" s="2">
        <f t="shared" si="154"/>
        <v>2.9893379751095184</v>
      </c>
      <c r="S109" s="2">
        <f t="shared" si="154"/>
        <v>2.815956381725024</v>
      </c>
      <c r="T109" s="2">
        <f t="shared" si="154"/>
        <v>2.638871222998995</v>
      </c>
      <c r="U109" s="2">
        <f t="shared" si="154"/>
        <v>2.457283225372409</v>
      </c>
      <c r="V109" s="2">
        <f t="shared" si="154"/>
        <v>2.2699798857157827</v>
      </c>
      <c r="W109" s="2">
        <f t="shared" si="154"/>
        <v>2.0749871830329174</v>
      </c>
      <c r="X109" s="2">
        <f t="shared" si="154"/>
        <v>1.8687230822120315</v>
      </c>
      <c r="Y109" s="2">
        <f t="shared" si="154"/>
        <v>1.6433493929869414</v>
      </c>
      <c r="Z109" s="2">
        <f t="shared" si="154"/>
        <v>1.3726058861221193</v>
      </c>
    </row>
    <row r="110" spans="1:26" s="11" customFormat="1" ht="12.75">
      <c r="A110" s="65" t="s">
        <v>36</v>
      </c>
      <c r="B110" s="2">
        <f aca="true" t="shared" si="155" ref="B110:Z110">$F$7+($B$10-$F$6)*SIN(B55-$B$55)+($D$10-$F$7)*COS(B55-$B$55)</f>
        <v>5.3794506958649</v>
      </c>
      <c r="C110" s="2">
        <f t="shared" si="155"/>
        <v>5.430760968795148</v>
      </c>
      <c r="D110" s="2">
        <f t="shared" si="155"/>
        <v>5.4802005828768126</v>
      </c>
      <c r="E110" s="2">
        <f t="shared" si="155"/>
        <v>5.5277260570436955</v>
      </c>
      <c r="F110" s="2">
        <f t="shared" si="155"/>
        <v>5.573294263380458</v>
      </c>
      <c r="G110" s="2">
        <f t="shared" si="155"/>
        <v>5.6168622295550135</v>
      </c>
      <c r="H110" s="2">
        <f t="shared" si="155"/>
        <v>5.658386910836034</v>
      </c>
      <c r="I110" s="2">
        <f t="shared" si="155"/>
        <v>5.697824921813165</v>
      </c>
      <c r="J110" s="2">
        <f t="shared" si="155"/>
        <v>5.735132214599146</v>
      </c>
      <c r="K110" s="2">
        <f t="shared" si="155"/>
        <v>5.770263685465281</v>
      </c>
      <c r="L110" s="2">
        <f t="shared" si="155"/>
        <v>5.803172684751068</v>
      </c>
      <c r="M110" s="35">
        <f t="shared" si="155"/>
        <v>5.8338103941897215</v>
      </c>
      <c r="N110" s="2">
        <f t="shared" si="155"/>
        <v>5.862125019292343</v>
      </c>
      <c r="O110" s="2">
        <f t="shared" si="155"/>
        <v>5.888060718260362</v>
      </c>
      <c r="P110" s="2">
        <f t="shared" si="155"/>
        <v>5.911556145999597</v>
      </c>
      <c r="Q110" s="2">
        <f t="shared" si="155"/>
        <v>5.932542418790842</v>
      </c>
      <c r="R110" s="2">
        <f t="shared" si="155"/>
        <v>5.950940175229988</v>
      </c>
      <c r="S110" s="2">
        <f t="shared" si="155"/>
        <v>5.966655165255906</v>
      </c>
      <c r="T110" s="2">
        <f t="shared" si="155"/>
        <v>5.979571311455406</v>
      </c>
      <c r="U110" s="2">
        <f t="shared" si="155"/>
        <v>5.989539131100744</v>
      </c>
      <c r="V110" s="2">
        <f t="shared" si="155"/>
        <v>5.996354878719988</v>
      </c>
      <c r="W110" s="2">
        <f t="shared" si="155"/>
        <v>5.999718842166554</v>
      </c>
      <c r="X110" s="2">
        <f t="shared" si="155"/>
        <v>5.999138281414861</v>
      </c>
      <c r="Y110" s="2">
        <f t="shared" si="155"/>
        <v>5.993637993469507</v>
      </c>
      <c r="Z110" s="2">
        <f t="shared" si="155"/>
        <v>5.980299425662109</v>
      </c>
    </row>
    <row r="111" spans="1:26" s="11" customFormat="1" ht="12.75">
      <c r="A111" s="65" t="s">
        <v>37</v>
      </c>
      <c r="B111" s="2">
        <f>-B58*(B110-$F$7)</f>
        <v>-8.094115063525441</v>
      </c>
      <c r="C111" s="2">
        <f aca="true" t="shared" si="156" ref="C111:Z111">-C58*(C110-$F$7)</f>
        <v>-8.185675155553229</v>
      </c>
      <c r="D111" s="2">
        <f t="shared" si="156"/>
        <v>-8.27704936977181</v>
      </c>
      <c r="E111" s="2">
        <f t="shared" si="156"/>
        <v>-8.368471548852936</v>
      </c>
      <c r="F111" s="2">
        <f t="shared" si="156"/>
        <v>-8.46021865474759</v>
      </c>
      <c r="G111" s="2">
        <f t="shared" si="156"/>
        <v>-8.5526209942102</v>
      </c>
      <c r="H111" s="2">
        <f t="shared" si="156"/>
        <v>-8.646075440345333</v>
      </c>
      <c r="I111" s="2">
        <f t="shared" si="156"/>
        <v>-8.741062761303844</v>
      </c>
      <c r="J111" s="2">
        <f t="shared" si="156"/>
        <v>-8.838170666254866</v>
      </c>
      <c r="K111" s="2">
        <f t="shared" si="156"/>
        <v>-8.938124947978453</v>
      </c>
      <c r="L111" s="2">
        <f t="shared" si="156"/>
        <v>-9.041832315188824</v>
      </c>
      <c r="M111" s="35">
        <f t="shared" si="156"/>
        <v>-9.150440473613767</v>
      </c>
      <c r="N111" s="2">
        <f t="shared" si="156"/>
        <v>-9.265424294091886</v>
      </c>
      <c r="O111" s="2">
        <f t="shared" si="156"/>
        <v>-9.388712561548722</v>
      </c>
      <c r="P111" s="2">
        <f t="shared" si="156"/>
        <v>-9.522879932750605</v>
      </c>
      <c r="Q111" s="2">
        <f t="shared" si="156"/>
        <v>-9.671447710412581</v>
      </c>
      <c r="R111" s="2">
        <f t="shared" si="156"/>
        <v>-9.839374477369724</v>
      </c>
      <c r="S111" s="2">
        <f t="shared" si="156"/>
        <v>-10.033896167260538</v>
      </c>
      <c r="T111" s="2">
        <f t="shared" si="156"/>
        <v>-10.266052665428598</v>
      </c>
      <c r="U111" s="2">
        <f t="shared" si="156"/>
        <v>-10.553678272040656</v>
      </c>
      <c r="V111" s="2">
        <f t="shared" si="156"/>
        <v>-10.927862838128615</v>
      </c>
      <c r="W111" s="2">
        <f t="shared" si="156"/>
        <v>-11.448916356027066</v>
      </c>
      <c r="X111" s="2">
        <f t="shared" si="156"/>
        <v>-12.254434091090337</v>
      </c>
      <c r="Y111" s="2">
        <f t="shared" si="156"/>
        <v>-13.76072153277363</v>
      </c>
      <c r="Z111" s="2">
        <f t="shared" si="156"/>
        <v>-18.468782909372806</v>
      </c>
    </row>
    <row r="112" spans="1:26" s="11" customFormat="1" ht="12.75">
      <c r="A112" s="65" t="s">
        <v>38</v>
      </c>
      <c r="B112" s="2">
        <f>B58*(B109-$F$6)</f>
        <v>2.9926149902818056</v>
      </c>
      <c r="C112" s="2">
        <f aca="true" t="shared" si="157" ref="C112:I112">C58*(C109-$F$6)</f>
        <v>2.8866890746840985</v>
      </c>
      <c r="D112" s="2">
        <f t="shared" si="157"/>
        <v>2.778258333016122</v>
      </c>
      <c r="E112" s="2">
        <f t="shared" si="157"/>
        <v>2.6673481916196424</v>
      </c>
      <c r="F112" s="2">
        <f t="shared" si="157"/>
        <v>2.5539734753729983</v>
      </c>
      <c r="G112" s="2">
        <f t="shared" si="157"/>
        <v>2.4381368996801007</v>
      </c>
      <c r="H112" s="2">
        <f t="shared" si="157"/>
        <v>2.319827071107748</v>
      </c>
      <c r="I112" s="2">
        <f t="shared" si="157"/>
        <v>2.199015837594691</v>
      </c>
      <c r="J112" s="2">
        <f>J58*(J109-$F$6)</f>
        <v>2.075654760149546</v>
      </c>
      <c r="K112" s="2">
        <f>K58*(K109-$F$6)</f>
        <v>1.9496703735151606</v>
      </c>
      <c r="L112" s="2">
        <f aca="true" t="shared" si="158" ref="L112:Z112">L58*(L109-$F$6)</f>
        <v>1.8209577413857139</v>
      </c>
      <c r="M112" s="35">
        <f t="shared" si="158"/>
        <v>1.689371554128468</v>
      </c>
      <c r="N112" s="2">
        <f t="shared" si="158"/>
        <v>1.554713594750533</v>
      </c>
      <c r="O112" s="2">
        <f t="shared" si="158"/>
        <v>1.416714683608088</v>
      </c>
      <c r="P112" s="2">
        <f t="shared" si="158"/>
        <v>1.2750079539304766</v>
      </c>
      <c r="Q112" s="2">
        <f t="shared" si="158"/>
        <v>1.1290879969870244</v>
      </c>
      <c r="R112" s="2">
        <f t="shared" si="158"/>
        <v>0.9782459396164799</v>
      </c>
      <c r="S112" s="2">
        <f t="shared" si="158"/>
        <v>0.8214613102882723</v>
      </c>
      <c r="T112" s="2">
        <f t="shared" si="158"/>
        <v>0.6572111583797029</v>
      </c>
      <c r="U112" s="2">
        <f t="shared" si="158"/>
        <v>0.48310737627088973</v>
      </c>
      <c r="V112" s="2">
        <f t="shared" si="158"/>
        <v>0.2951378973585912</v>
      </c>
      <c r="W112" s="2">
        <f t="shared" si="158"/>
        <v>0.08585461250148055</v>
      </c>
      <c r="X112" s="2">
        <f t="shared" si="158"/>
        <v>-0.16088629754268308</v>
      </c>
      <c r="Y112" s="2">
        <f t="shared" si="158"/>
        <v>-0.49108940015722374</v>
      </c>
      <c r="Z112" s="2">
        <f t="shared" si="158"/>
        <v>-1.1610078208710843</v>
      </c>
    </row>
    <row r="113" spans="1:26" s="11" customFormat="1" ht="12.75">
      <c r="A113" s="65" t="s">
        <v>39</v>
      </c>
      <c r="B113" s="2">
        <f>-B58*B112-B62*(B110-$F$7)</f>
        <v>-5.255275480943302</v>
      </c>
      <c r="C113" s="2">
        <f aca="true" t="shared" si="159" ref="C113:Z113">-C58*C112-C62*(C110-$F$7)</f>
        <v>-5.238629962235674</v>
      </c>
      <c r="D113" s="2">
        <f t="shared" si="159"/>
        <v>-5.234309158344502</v>
      </c>
      <c r="E113" s="2">
        <f t="shared" si="159"/>
        <v>-5.244536003420571</v>
      </c>
      <c r="F113" s="2">
        <f t="shared" si="159"/>
        <v>-5.272049616608464</v>
      </c>
      <c r="G113" s="2">
        <f t="shared" si="159"/>
        <v>-5.3202520451594655</v>
      </c>
      <c r="H113" s="2">
        <f t="shared" si="159"/>
        <v>-5.393407940759385</v>
      </c>
      <c r="I113" s="2">
        <f t="shared" si="159"/>
        <v>-5.4969201997962</v>
      </c>
      <c r="J113" s="2">
        <f t="shared" si="159"/>
        <v>-5.637716661336153</v>
      </c>
      <c r="K113" s="2">
        <f t="shared" si="159"/>
        <v>-5.8248025254383595</v>
      </c>
      <c r="L113" s="2">
        <f t="shared" si="159"/>
        <v>-6.070065747233261</v>
      </c>
      <c r="M113" s="35">
        <f t="shared" si="159"/>
        <v>-6.389478569550135</v>
      </c>
      <c r="N113" s="2">
        <f t="shared" si="159"/>
        <v>-6.804937489270084</v>
      </c>
      <c r="O113" s="2">
        <f t="shared" si="159"/>
        <v>-7.347166470387805</v>
      </c>
      <c r="P113" s="2">
        <f t="shared" si="159"/>
        <v>-8.06045906506113</v>
      </c>
      <c r="Q113" s="2">
        <f t="shared" si="159"/>
        <v>-9.010744064751242</v>
      </c>
      <c r="R113" s="2">
        <f t="shared" si="159"/>
        <v>-10.299978365488037</v>
      </c>
      <c r="S113" s="2">
        <f t="shared" si="159"/>
        <v>-12.093361060137076</v>
      </c>
      <c r="T113" s="2">
        <f t="shared" si="159"/>
        <v>-14.674593157276195</v>
      </c>
      <c r="U113" s="2">
        <f t="shared" si="159"/>
        <v>-18.56868241697372</v>
      </c>
      <c r="V113" s="2">
        <f t="shared" si="159"/>
        <v>-24.849153544927802</v>
      </c>
      <c r="W113" s="2">
        <f t="shared" si="159"/>
        <v>-36.04296498905721</v>
      </c>
      <c r="X113" s="2">
        <f t="shared" si="159"/>
        <v>-59.532003760960016</v>
      </c>
      <c r="Y113" s="2">
        <f t="shared" si="159"/>
        <v>-126.99592053830979</v>
      </c>
      <c r="Z113" s="2">
        <f t="shared" si="159"/>
        <v>-610.3006889620008</v>
      </c>
    </row>
    <row r="114" spans="1:26" s="11" customFormat="1" ht="13.5" thickBot="1">
      <c r="A114" s="66" t="s">
        <v>40</v>
      </c>
      <c r="B114" s="21">
        <f>B58*B111+B62*(B109-$F$6)</f>
        <v>-5.996726005838969</v>
      </c>
      <c r="C114" s="21">
        <f>C58*C111+C62*(C109-$F$6)</f>
        <v>-6.141155760507491</v>
      </c>
      <c r="D114" s="21">
        <f aca="true" t="shared" si="160" ref="D114:Z114">D58*D111+D62*(D109-$F$6)</f>
        <v>-6.283848102425886</v>
      </c>
      <c r="E114" s="21">
        <f t="shared" si="160"/>
        <v>-6.425374919829075</v>
      </c>
      <c r="F114" s="21">
        <f t="shared" si="160"/>
        <v>-6.566382750786639</v>
      </c>
      <c r="G114" s="21">
        <f t="shared" si="160"/>
        <v>-6.707617349367332</v>
      </c>
      <c r="H114" s="21">
        <f t="shared" si="160"/>
        <v>-6.84995586207716</v>
      </c>
      <c r="I114" s="21">
        <f t="shared" si="160"/>
        <v>-6.99444983200725</v>
      </c>
      <c r="J114" s="21">
        <f t="shared" si="160"/>
        <v>-7.1423838418693855</v>
      </c>
      <c r="K114" s="21">
        <f t="shared" si="160"/>
        <v>-7.295357156356069</v>
      </c>
      <c r="L114" s="21">
        <f t="shared" si="160"/>
        <v>-7.455399907743397</v>
      </c>
      <c r="M114" s="22">
        <f t="shared" si="160"/>
        <v>-7.625142435274547</v>
      </c>
      <c r="N114" s="2">
        <f t="shared" si="160"/>
        <v>-7.808068722286166</v>
      </c>
      <c r="O114" s="2">
        <f t="shared" si="160"/>
        <v>-8.008907216681626</v>
      </c>
      <c r="P114" s="2">
        <f t="shared" si="160"/>
        <v>-8.234254557175282</v>
      </c>
      <c r="Q114" s="2">
        <f t="shared" si="160"/>
        <v>-8.49361162948752</v>
      </c>
      <c r="R114" s="2">
        <f t="shared" si="160"/>
        <v>-8.801188022666704</v>
      </c>
      <c r="S114" s="2">
        <f t="shared" si="160"/>
        <v>-9.179229573936349</v>
      </c>
      <c r="T114" s="2">
        <f t="shared" si="160"/>
        <v>-9.664602371039601</v>
      </c>
      <c r="U114" s="2">
        <f t="shared" si="160"/>
        <v>-10.32303587451263</v>
      </c>
      <c r="V114" s="2">
        <f t="shared" si="160"/>
        <v>-11.283765164573616</v>
      </c>
      <c r="W114" s="2">
        <f t="shared" si="160"/>
        <v>-12.838590599942595</v>
      </c>
      <c r="X114" s="2">
        <f t="shared" si="160"/>
        <v>-15.802583463695848</v>
      </c>
      <c r="Y114" s="2">
        <f t="shared" si="160"/>
        <v>-23.504133149824973</v>
      </c>
      <c r="Z114" s="2">
        <f t="shared" si="160"/>
        <v>-72.67747292220334</v>
      </c>
    </row>
    <row r="115" spans="1:26" s="11" customFormat="1" ht="16.5" thickBot="1">
      <c r="A115" s="82"/>
      <c r="B115" s="83"/>
      <c r="C115" s="83"/>
      <c r="D115" s="83"/>
      <c r="E115" s="84"/>
      <c r="F115" s="84"/>
      <c r="G115" s="84" t="s">
        <v>66</v>
      </c>
      <c r="H115" s="83"/>
      <c r="I115" s="83"/>
      <c r="J115" s="83"/>
      <c r="K115" s="83"/>
      <c r="L115" s="83"/>
      <c r="M115" s="8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11" customFormat="1" ht="12.75">
      <c r="A116" s="64" t="s">
        <v>35</v>
      </c>
      <c r="B116" s="4">
        <f aca="true" t="shared" si="161" ref="B116:Z116">$F$6+($B$14-$F$6)*COS(B55-$B$55)-($D$14-$F$7)*SIN(B55-$B$55)</f>
        <v>3</v>
      </c>
      <c r="C116" s="4">
        <f t="shared" si="161"/>
        <v>2.9213420386474067</v>
      </c>
      <c r="D116" s="4">
        <f t="shared" si="161"/>
        <v>2.842012137960834</v>
      </c>
      <c r="E116" s="4">
        <f t="shared" si="161"/>
        <v>2.762014718676144</v>
      </c>
      <c r="F116" s="4">
        <f t="shared" si="161"/>
        <v>2.68135184910715</v>
      </c>
      <c r="G116" s="4">
        <f t="shared" si="161"/>
        <v>2.600022824415663</v>
      </c>
      <c r="H116" s="4">
        <f t="shared" si="161"/>
        <v>2.5180236423212623</v>
      </c>
      <c r="I116" s="4">
        <f t="shared" si="161"/>
        <v>2.435346344027808</v>
      </c>
      <c r="J116" s="4">
        <f t="shared" si="161"/>
        <v>2.3519781771861172</v>
      </c>
      <c r="K116" s="4">
        <f t="shared" si="161"/>
        <v>2.2679005202007354</v>
      </c>
      <c r="L116" s="4">
        <f t="shared" si="161"/>
        <v>2.183087481006356</v>
      </c>
      <c r="M116" s="15">
        <f t="shared" si="161"/>
        <v>2.0975040433789895</v>
      </c>
      <c r="N116" s="2">
        <f t="shared" si="161"/>
        <v>2.0111035709453224</v>
      </c>
      <c r="O116" s="2">
        <f t="shared" si="161"/>
        <v>1.9238243773529609</v>
      </c>
      <c r="P116" s="2">
        <f t="shared" si="161"/>
        <v>1.835584901038589</v>
      </c>
      <c r="Q116" s="2">
        <f t="shared" si="161"/>
        <v>1.7462767275823716</v>
      </c>
      <c r="R116" s="2">
        <f t="shared" si="161"/>
        <v>1.655754165525202</v>
      </c>
      <c r="S116" s="2">
        <f t="shared" si="161"/>
        <v>1.5638180513154192</v>
      </c>
      <c r="T116" s="2">
        <f t="shared" si="161"/>
        <v>1.4701893508288852</v>
      </c>
      <c r="U116" s="2">
        <f t="shared" si="161"/>
        <v>1.3744634509116171</v>
      </c>
      <c r="V116" s="2">
        <f t="shared" si="161"/>
        <v>1.2760245587466688</v>
      </c>
      <c r="W116" s="2">
        <f t="shared" si="161"/>
        <v>1.1738673613975972</v>
      </c>
      <c r="X116" s="2">
        <f t="shared" si="161"/>
        <v>1.0661632068604938</v>
      </c>
      <c r="Y116" s="2">
        <f t="shared" si="161"/>
        <v>0.9489017348903541</v>
      </c>
      <c r="Z116" s="2">
        <f t="shared" si="161"/>
        <v>0.8086168952109132</v>
      </c>
    </row>
    <row r="117" spans="1:26" s="11" customFormat="1" ht="12.75">
      <c r="A117" s="65" t="s">
        <v>36</v>
      </c>
      <c r="B117" s="2">
        <f aca="true" t="shared" si="162" ref="B117:Z117">$F$7+($B$14-$F$6)*SIN(B55-$B$55)+($D$14-$F$7)*COS(B55-$B$55)</f>
        <v>1.2000000000000002</v>
      </c>
      <c r="C117" s="2">
        <f t="shared" si="162"/>
        <v>1.214511371914059</v>
      </c>
      <c r="D117" s="2">
        <f t="shared" si="162"/>
        <v>1.2279073786292956</v>
      </c>
      <c r="E117" s="2">
        <f t="shared" si="162"/>
        <v>1.2401654142327332</v>
      </c>
      <c r="F117" s="2">
        <f t="shared" si="162"/>
        <v>1.2512626727024676</v>
      </c>
      <c r="G117" s="2">
        <f t="shared" si="162"/>
        <v>1.261175972173926</v>
      </c>
      <c r="H117" s="2">
        <f t="shared" si="162"/>
        <v>1.2698815457272112</v>
      </c>
      <c r="I117" s="2">
        <f t="shared" si="162"/>
        <v>1.2773547882193421</v>
      </c>
      <c r="J117" s="2">
        <f t="shared" si="162"/>
        <v>1.2835699449126952</v>
      </c>
      <c r="K117" s="2">
        <f t="shared" si="162"/>
        <v>1.2884997221590337</v>
      </c>
      <c r="L117" s="2">
        <f t="shared" si="162"/>
        <v>1.2921147922450387</v>
      </c>
      <c r="M117" s="35">
        <f t="shared" si="162"/>
        <v>1.2943831521268603</v>
      </c>
      <c r="N117" s="2">
        <f t="shared" si="162"/>
        <v>1.295269276506367</v>
      </c>
      <c r="O117" s="2">
        <f t="shared" si="162"/>
        <v>1.294732974807543</v>
      </c>
      <c r="P117" s="2">
        <f t="shared" si="162"/>
        <v>1.2927278104237994</v>
      </c>
      <c r="Q117" s="2">
        <f t="shared" si="162"/>
        <v>1.2891988524760247</v>
      </c>
      <c r="R117" s="2">
        <f t="shared" si="162"/>
        <v>1.28407937160739</v>
      </c>
      <c r="S117" s="2">
        <f t="shared" si="162"/>
        <v>1.2772857898394818</v>
      </c>
      <c r="T117" s="2">
        <f t="shared" si="162"/>
        <v>1.2687095835721371</v>
      </c>
      <c r="U117" s="2">
        <f t="shared" si="162"/>
        <v>1.2582034979405847</v>
      </c>
      <c r="V117" s="2">
        <f t="shared" si="162"/>
        <v>1.2455561726533868</v>
      </c>
      <c r="W117" s="2">
        <f t="shared" si="162"/>
        <v>1.2304402169832542</v>
      </c>
      <c r="X117" s="2">
        <f t="shared" si="162"/>
        <v>1.2122882540952133</v>
      </c>
      <c r="Y117" s="2">
        <f t="shared" si="162"/>
        <v>1.1899125654565217</v>
      </c>
      <c r="Z117" s="2">
        <f t="shared" si="162"/>
        <v>1.1595160914201164</v>
      </c>
    </row>
    <row r="118" spans="1:26" s="11" customFormat="1" ht="12.75">
      <c r="A118" s="65" t="s">
        <v>37</v>
      </c>
      <c r="B118" s="2">
        <f>-B58*(B117-$F$7)</f>
        <v>-4.487405467026781</v>
      </c>
      <c r="C118" s="2">
        <f aca="true" t="shared" si="163" ref="C118:Z118">-C58*(C117-$F$7)</f>
        <v>-4.526071260491288</v>
      </c>
      <c r="D118" s="2">
        <f t="shared" si="163"/>
        <v>-4.564423199195435</v>
      </c>
      <c r="E118" s="2">
        <f t="shared" si="163"/>
        <v>-4.6025856450680145</v>
      </c>
      <c r="F118" s="2">
        <f t="shared" si="163"/>
        <v>-4.640704568595325</v>
      </c>
      <c r="G118" s="2">
        <f t="shared" si="163"/>
        <v>-4.678952760242573</v>
      </c>
      <c r="H118" s="2">
        <f t="shared" si="163"/>
        <v>-4.717536564508691</v>
      </c>
      <c r="I118" s="2">
        <f t="shared" si="163"/>
        <v>-4.756704703312786</v>
      </c>
      <c r="J118" s="2">
        <f t="shared" si="163"/>
        <v>-4.796760010121345</v>
      </c>
      <c r="K118" s="2">
        <f t="shared" si="163"/>
        <v>-4.83807528903512</v>
      </c>
      <c r="L118" s="2">
        <f t="shared" si="163"/>
        <v>-4.881115133128459</v>
      </c>
      <c r="M118" s="35">
        <f t="shared" si="163"/>
        <v>-4.926466541053567</v>
      </c>
      <c r="N118" s="2">
        <f t="shared" si="163"/>
        <v>-4.974882847492129</v>
      </c>
      <c r="O118" s="2">
        <f t="shared" si="163"/>
        <v>-5.027348375685093</v>
      </c>
      <c r="P118" s="2">
        <f t="shared" si="163"/>
        <v>-5.085176405496992</v>
      </c>
      <c r="Q118" s="2">
        <f t="shared" si="163"/>
        <v>-5.150162765468809</v>
      </c>
      <c r="R118" s="2">
        <f t="shared" si="163"/>
        <v>-5.2248365269855475</v>
      </c>
      <c r="S118" s="2">
        <f t="shared" si="163"/>
        <v>-5.312889508287636</v>
      </c>
      <c r="T118" s="2">
        <f t="shared" si="163"/>
        <v>-5.419957268275856</v>
      </c>
      <c r="U118" s="2">
        <f t="shared" si="163"/>
        <v>-5.5551499701737415</v>
      </c>
      <c r="V118" s="2">
        <f t="shared" si="163"/>
        <v>-5.734362080970376</v>
      </c>
      <c r="W118" s="2">
        <f t="shared" si="163"/>
        <v>-5.988455625065056</v>
      </c>
      <c r="X118" s="2">
        <f t="shared" si="163"/>
        <v>-6.387914745843089</v>
      </c>
      <c r="Y118" s="2">
        <f t="shared" si="163"/>
        <v>-7.146240602206971</v>
      </c>
      <c r="Z118" s="2">
        <f t="shared" si="163"/>
        <v>-9.54780799109463</v>
      </c>
    </row>
    <row r="119" spans="1:26" s="11" customFormat="1" ht="12.75">
      <c r="A119" s="65" t="s">
        <v>38</v>
      </c>
      <c r="B119" s="2">
        <f>B58*(B116-$F$6)</f>
        <v>0.8629625898128425</v>
      </c>
      <c r="C119" s="2">
        <f aca="true" t="shared" si="164" ref="C119:Z119">C58*(C116-$F$6)</f>
        <v>0.7997028723851076</v>
      </c>
      <c r="D119" s="2">
        <f t="shared" si="164"/>
        <v>0.7351506937982998</v>
      </c>
      <c r="E119" s="2">
        <f t="shared" si="164"/>
        <v>0.6692991018915944</v>
      </c>
      <c r="F119" s="2">
        <f t="shared" si="164"/>
        <v>0.6021318749505978</v>
      </c>
      <c r="G119" s="2">
        <f t="shared" si="164"/>
        <v>0.5336218490612767</v>
      </c>
      <c r="H119" s="2">
        <f t="shared" si="164"/>
        <v>0.4637287295218129</v>
      </c>
      <c r="I119" s="2">
        <f t="shared" si="164"/>
        <v>0.39239620705998124</v>
      </c>
      <c r="J119" s="2">
        <f t="shared" si="164"/>
        <v>0.31954812037406843</v>
      </c>
      <c r="K119" s="2">
        <f t="shared" si="164"/>
        <v>0.2450832853922679</v>
      </c>
      <c r="L119" s="2">
        <f t="shared" si="164"/>
        <v>0.16886842204104527</v>
      </c>
      <c r="M119" s="35">
        <f t="shared" si="164"/>
        <v>0.09072830460543096</v>
      </c>
      <c r="N119" s="2">
        <f t="shared" si="164"/>
        <v>0.01043175743429639</v>
      </c>
      <c r="O119" s="2">
        <f t="shared" si="164"/>
        <v>-0.07232874530283806</v>
      </c>
      <c r="P119" s="2">
        <f t="shared" si="164"/>
        <v>-0.1579676514441943</v>
      </c>
      <c r="Q119" s="2">
        <f t="shared" si="164"/>
        <v>-0.24705370071810742</v>
      </c>
      <c r="R119" s="2">
        <f t="shared" si="164"/>
        <v>-0.34038629697559064</v>
      </c>
      <c r="S119" s="2">
        <f t="shared" si="164"/>
        <v>-0.43912469234326856</v>
      </c>
      <c r="T119" s="2">
        <f t="shared" si="164"/>
        <v>-0.5450198066977241</v>
      </c>
      <c r="U119" s="2">
        <f t="shared" si="164"/>
        <v>-0.6608624682121765</v>
      </c>
      <c r="V119" s="2">
        <f t="shared" si="164"/>
        <v>-0.7914389211043192</v>
      </c>
      <c r="W119" s="2">
        <f t="shared" si="164"/>
        <v>-0.9458589413993556</v>
      </c>
      <c r="X119" s="2">
        <f t="shared" si="164"/>
        <v>-1.144462763819682</v>
      </c>
      <c r="Y119" s="2">
        <f t="shared" si="164"/>
        <v>-1.44730783116288</v>
      </c>
      <c r="Z119" s="2">
        <f t="shared" si="164"/>
        <v>-2.2046829444482783</v>
      </c>
    </row>
    <row r="120" spans="1:26" s="11" customFormat="1" ht="12.75">
      <c r="A120" s="65" t="s">
        <v>39</v>
      </c>
      <c r="B120" s="2">
        <f>-B58*B119-B62*(B117-$F$7)</f>
        <v>-2.2264922336526727</v>
      </c>
      <c r="C120" s="2">
        <f aca="true" t="shared" si="165" ref="C120:Z120">-C58*C119-C62*(C117-$F$7)</f>
        <v>-2.2052984966482656</v>
      </c>
      <c r="D120" s="2">
        <f t="shared" si="165"/>
        <v>-2.1906936554339875</v>
      </c>
      <c r="E120" s="2">
        <f t="shared" si="165"/>
        <v>-2.1837895053822227</v>
      </c>
      <c r="F120" s="2">
        <f t="shared" si="165"/>
        <v>-2.1859610422945748</v>
      </c>
      <c r="G120" s="2">
        <f t="shared" si="165"/>
        <v>-2.198920996659003</v>
      </c>
      <c r="H120" s="2">
        <f t="shared" si="165"/>
        <v>-2.2248213621978037</v>
      </c>
      <c r="I120" s="2">
        <f t="shared" si="165"/>
        <v>-2.266393671768582</v>
      </c>
      <c r="J120" s="2">
        <f t="shared" si="165"/>
        <v>-2.3271459376215273</v>
      </c>
      <c r="K120" s="2">
        <f t="shared" si="165"/>
        <v>-2.4116441753863977</v>
      </c>
      <c r="L120" s="2">
        <f t="shared" si="165"/>
        <v>-2.5259230959494516</v>
      </c>
      <c r="M120" s="35">
        <f t="shared" si="165"/>
        <v>-2.678099144437918</v>
      </c>
      <c r="N120" s="2">
        <f t="shared" si="165"/>
        <v>-2.8793097860151002</v>
      </c>
      <c r="O120" s="2">
        <f t="shared" si="165"/>
        <v>-3.1451963539926564</v>
      </c>
      <c r="P120" s="2">
        <f t="shared" si="165"/>
        <v>-3.498327407479446</v>
      </c>
      <c r="Q120" s="2">
        <f t="shared" si="165"/>
        <v>-3.972322653605255</v>
      </c>
      <c r="R120" s="2">
        <f t="shared" si="165"/>
        <v>-4.61921577650565</v>
      </c>
      <c r="S120" s="2">
        <f t="shared" si="165"/>
        <v>-5.523383403653526</v>
      </c>
      <c r="T120" s="2">
        <f t="shared" si="165"/>
        <v>-6.829843591639247</v>
      </c>
      <c r="U120" s="2">
        <f t="shared" si="165"/>
        <v>-8.807177777071745</v>
      </c>
      <c r="V120" s="2">
        <f t="shared" si="165"/>
        <v>-12.005022698465812</v>
      </c>
      <c r="W120" s="2">
        <f t="shared" si="165"/>
        <v>-17.71823587970428</v>
      </c>
      <c r="X120" s="2">
        <f t="shared" si="165"/>
        <v>-29.73265695726312</v>
      </c>
      <c r="Y120" s="2">
        <f t="shared" si="165"/>
        <v>-64.31003075730283</v>
      </c>
      <c r="Z120" s="2">
        <f t="shared" si="165"/>
        <v>-312.53806737988884</v>
      </c>
    </row>
    <row r="121" spans="1:26" s="11" customFormat="1" ht="13.5" thickBot="1">
      <c r="A121" s="65" t="s">
        <v>40</v>
      </c>
      <c r="B121" s="2">
        <f>B58*B118+B62*(B116-$F$6)</f>
        <v>-3.5875038506280106</v>
      </c>
      <c r="C121" s="2">
        <f aca="true" t="shared" si="166" ref="C121:Z121">C58*C118+C62*(C116-$F$6)</f>
        <v>-3.6615149847510753</v>
      </c>
      <c r="D121" s="2">
        <f t="shared" si="166"/>
        <v>-3.7356849731788717</v>
      </c>
      <c r="E121" s="2">
        <f t="shared" si="166"/>
        <v>-3.8105049333277528</v>
      </c>
      <c r="F121" s="2">
        <f t="shared" si="166"/>
        <v>-3.8865496475090944</v>
      </c>
      <c r="G121" s="2">
        <f t="shared" si="166"/>
        <v>-3.9645030946715116</v>
      </c>
      <c r="H121" s="2">
        <f t="shared" si="166"/>
        <v>-4.045192538299989</v>
      </c>
      <c r="I121" s="2">
        <f t="shared" si="166"/>
        <v>-4.129634844212225</v>
      </c>
      <c r="J121" s="2">
        <f t="shared" si="166"/>
        <v>-4.219100578431383</v>
      </c>
      <c r="K121" s="2">
        <f t="shared" si="166"/>
        <v>-4.315204460426664</v>
      </c>
      <c r="L121" s="2">
        <f t="shared" si="166"/>
        <v>-4.4200357528605245</v>
      </c>
      <c r="M121" s="35">
        <f t="shared" si="166"/>
        <v>-4.536350698489999</v>
      </c>
      <c r="N121" s="2">
        <f t="shared" si="166"/>
        <v>-4.667864136204946</v>
      </c>
      <c r="O121" s="2">
        <f t="shared" si="166"/>
        <v>-4.819704893510858</v>
      </c>
      <c r="P121" s="2">
        <f t="shared" si="166"/>
        <v>-4.999151977684568</v>
      </c>
      <c r="Q121" s="2">
        <f t="shared" si="166"/>
        <v>-5.21687376751096</v>
      </c>
      <c r="R121" s="2">
        <f t="shared" si="166"/>
        <v>-5.489116138251787</v>
      </c>
      <c r="S121" s="2">
        <f t="shared" si="166"/>
        <v>-5.841795723550115</v>
      </c>
      <c r="T121" s="2">
        <f t="shared" si="166"/>
        <v>-6.3187212577546035</v>
      </c>
      <c r="U121" s="2">
        <f t="shared" si="166"/>
        <v>-6.999661006141237</v>
      </c>
      <c r="V121" s="2">
        <f t="shared" si="166"/>
        <v>-8.04502406568285</v>
      </c>
      <c r="W121" s="2">
        <f t="shared" si="166"/>
        <v>-9.825915360279286</v>
      </c>
      <c r="X121" s="2">
        <f t="shared" si="166"/>
        <v>-13.406913707719983</v>
      </c>
      <c r="Y121" s="2">
        <f t="shared" si="166"/>
        <v>-23.268140828554287</v>
      </c>
      <c r="Z121" s="2">
        <f t="shared" si="166"/>
        <v>-90.77863681422654</v>
      </c>
    </row>
    <row r="122" spans="1:26" s="11" customFormat="1" ht="15" customHeight="1">
      <c r="A122" s="64" t="s">
        <v>67</v>
      </c>
      <c r="B122" s="4">
        <f aca="true" t="shared" si="167" ref="B122:Z122">$D$8*(B118^2+B119^2)/2+$F$15*B58^2/2</f>
        <v>21.99856890404306</v>
      </c>
      <c r="C122" s="4">
        <f t="shared" si="167"/>
        <v>22.254919512638317</v>
      </c>
      <c r="D122" s="4">
        <f t="shared" si="167"/>
        <v>22.517829668464813</v>
      </c>
      <c r="E122" s="4">
        <f t="shared" si="167"/>
        <v>22.788946844568514</v>
      </c>
      <c r="F122" s="4">
        <f t="shared" si="167"/>
        <v>23.070172890798766</v>
      </c>
      <c r="G122" s="4">
        <f t="shared" si="167"/>
        <v>23.363728771559966</v>
      </c>
      <c r="H122" s="4">
        <f t="shared" si="167"/>
        <v>23.672238844460185</v>
      </c>
      <c r="I122" s="4">
        <f t="shared" si="167"/>
        <v>23.998842150598716</v>
      </c>
      <c r="J122" s="4">
        <f t="shared" si="167"/>
        <v>24.347341647071616</v>
      </c>
      <c r="K122" s="4">
        <f t="shared" si="167"/>
        <v>24.722407701416493</v>
      </c>
      <c r="L122" s="4">
        <f t="shared" si="167"/>
        <v>25.129860767496865</v>
      </c>
      <c r="M122" s="15">
        <f t="shared" si="167"/>
        <v>25.57707226201258</v>
      </c>
      <c r="N122" s="2">
        <f t="shared" si="167"/>
        <v>26.073546493503315</v>
      </c>
      <c r="O122" s="2">
        <f t="shared" si="167"/>
        <v>26.631788198772625</v>
      </c>
      <c r="P122" s="2">
        <f t="shared" si="167"/>
        <v>27.268636166368655</v>
      </c>
      <c r="Q122" s="2">
        <f t="shared" si="167"/>
        <v>28.007388149662617</v>
      </c>
      <c r="R122" s="2">
        <f t="shared" si="167"/>
        <v>28.881333393255513</v>
      </c>
      <c r="S122" s="2">
        <f t="shared" si="167"/>
        <v>29.939933487393407</v>
      </c>
      <c r="T122" s="2">
        <f t="shared" si="167"/>
        <v>31.26033983716989</v>
      </c>
      <c r="U122" s="2">
        <f t="shared" si="167"/>
        <v>32.97063316011407</v>
      </c>
      <c r="V122" s="2">
        <f t="shared" si="167"/>
        <v>35.301863430320815</v>
      </c>
      <c r="W122" s="2">
        <f t="shared" si="167"/>
        <v>38.722525761525304</v>
      </c>
      <c r="X122" s="2">
        <f t="shared" si="167"/>
        <v>44.36820540733357</v>
      </c>
      <c r="Y122" s="2">
        <f t="shared" si="167"/>
        <v>56.00743409129915</v>
      </c>
      <c r="Z122" s="2">
        <f t="shared" si="167"/>
        <v>101.15792254005655</v>
      </c>
    </row>
    <row r="123" spans="1:26" s="11" customFormat="1" ht="15.75">
      <c r="A123" s="70" t="s">
        <v>43</v>
      </c>
      <c r="B123" s="2">
        <f>$D$8*B120</f>
        <v>-4.452984467305345</v>
      </c>
      <c r="C123" s="2">
        <f aca="true" t="shared" si="168" ref="C123:Z123">$D$8*C120</f>
        <v>-4.410596993296531</v>
      </c>
      <c r="D123" s="2">
        <f t="shared" si="168"/>
        <v>-4.381387310867975</v>
      </c>
      <c r="E123" s="2">
        <f t="shared" si="168"/>
        <v>-4.367579010764445</v>
      </c>
      <c r="F123" s="2">
        <f t="shared" si="168"/>
        <v>-4.3719220845891495</v>
      </c>
      <c r="G123" s="2">
        <f t="shared" si="168"/>
        <v>-4.397841993318006</v>
      </c>
      <c r="H123" s="2">
        <f t="shared" si="168"/>
        <v>-4.449642724395607</v>
      </c>
      <c r="I123" s="2">
        <f t="shared" si="168"/>
        <v>-4.532787343537164</v>
      </c>
      <c r="J123" s="2">
        <f t="shared" si="168"/>
        <v>-4.654291875243055</v>
      </c>
      <c r="K123" s="2">
        <f t="shared" si="168"/>
        <v>-4.8232883507727955</v>
      </c>
      <c r="L123" s="2">
        <f t="shared" si="168"/>
        <v>-5.051846191898903</v>
      </c>
      <c r="M123" s="35">
        <f t="shared" si="168"/>
        <v>-5.356198288875836</v>
      </c>
      <c r="N123" s="2">
        <f t="shared" si="168"/>
        <v>-5.7586195720302005</v>
      </c>
      <c r="O123" s="2">
        <f t="shared" si="168"/>
        <v>-6.290392707985313</v>
      </c>
      <c r="P123" s="2">
        <f t="shared" si="168"/>
        <v>-6.996654814958892</v>
      </c>
      <c r="Q123" s="2">
        <f t="shared" si="168"/>
        <v>-7.94464530721051</v>
      </c>
      <c r="R123" s="2">
        <f t="shared" si="168"/>
        <v>-9.2384315530113</v>
      </c>
      <c r="S123" s="2">
        <f t="shared" si="168"/>
        <v>-11.046766807307051</v>
      </c>
      <c r="T123" s="2">
        <f t="shared" si="168"/>
        <v>-13.659687183278495</v>
      </c>
      <c r="U123" s="2">
        <f t="shared" si="168"/>
        <v>-17.61435555414349</v>
      </c>
      <c r="V123" s="2">
        <f t="shared" si="168"/>
        <v>-24.010045396931623</v>
      </c>
      <c r="W123" s="2">
        <f t="shared" si="168"/>
        <v>-35.43647175940856</v>
      </c>
      <c r="X123" s="2">
        <f t="shared" si="168"/>
        <v>-59.46531391452624</v>
      </c>
      <c r="Y123" s="2">
        <f t="shared" si="168"/>
        <v>-128.62006151460565</v>
      </c>
      <c r="Z123" s="2">
        <f t="shared" si="168"/>
        <v>-625.0761347597777</v>
      </c>
    </row>
    <row r="124" spans="1:26" s="11" customFormat="1" ht="15.75">
      <c r="A124" s="70" t="s">
        <v>44</v>
      </c>
      <c r="B124" s="2">
        <f>$D$8*B121</f>
        <v>-7.175007701256021</v>
      </c>
      <c r="C124" s="2">
        <f aca="true" t="shared" si="169" ref="C124:Z124">$D$8*C121</f>
        <v>-7.323029969502151</v>
      </c>
      <c r="D124" s="2">
        <f t="shared" si="169"/>
        <v>-7.471369946357743</v>
      </c>
      <c r="E124" s="2">
        <f t="shared" si="169"/>
        <v>-7.6210098666555055</v>
      </c>
      <c r="F124" s="2">
        <f t="shared" si="169"/>
        <v>-7.773099295018189</v>
      </c>
      <c r="G124" s="2">
        <f t="shared" si="169"/>
        <v>-7.929006189343023</v>
      </c>
      <c r="H124" s="2">
        <f t="shared" si="169"/>
        <v>-8.090385076599977</v>
      </c>
      <c r="I124" s="2">
        <f t="shared" si="169"/>
        <v>-8.25926968842445</v>
      </c>
      <c r="J124" s="2">
        <f t="shared" si="169"/>
        <v>-8.438201156862766</v>
      </c>
      <c r="K124" s="2">
        <f t="shared" si="169"/>
        <v>-8.630408920853329</v>
      </c>
      <c r="L124" s="2">
        <f t="shared" si="169"/>
        <v>-8.840071505721049</v>
      </c>
      <c r="M124" s="35">
        <f t="shared" si="169"/>
        <v>-9.072701396979998</v>
      </c>
      <c r="N124" s="2">
        <f t="shared" si="169"/>
        <v>-9.335728272409892</v>
      </c>
      <c r="O124" s="2">
        <f t="shared" si="169"/>
        <v>-9.639409787021716</v>
      </c>
      <c r="P124" s="2">
        <f t="shared" si="169"/>
        <v>-9.998303955369137</v>
      </c>
      <c r="Q124" s="2">
        <f t="shared" si="169"/>
        <v>-10.43374753502192</v>
      </c>
      <c r="R124" s="2">
        <f t="shared" si="169"/>
        <v>-10.978232276503574</v>
      </c>
      <c r="S124" s="2">
        <f t="shared" si="169"/>
        <v>-11.68359144710023</v>
      </c>
      <c r="T124" s="2">
        <f t="shared" si="169"/>
        <v>-12.637442515509207</v>
      </c>
      <c r="U124" s="2">
        <f t="shared" si="169"/>
        <v>-13.999322012282475</v>
      </c>
      <c r="V124" s="2">
        <f t="shared" si="169"/>
        <v>-16.0900481313657</v>
      </c>
      <c r="W124" s="2">
        <f t="shared" si="169"/>
        <v>-19.65183072055857</v>
      </c>
      <c r="X124" s="2">
        <f t="shared" si="169"/>
        <v>-26.813827415439967</v>
      </c>
      <c r="Y124" s="2">
        <f t="shared" si="169"/>
        <v>-46.536281657108574</v>
      </c>
      <c r="Z124" s="2">
        <f t="shared" si="169"/>
        <v>-181.5572736284531</v>
      </c>
    </row>
    <row r="125" spans="1:26" s="11" customFormat="1" ht="16.5" thickBot="1">
      <c r="A125" s="71" t="s">
        <v>45</v>
      </c>
      <c r="B125" s="21">
        <f aca="true" t="shared" si="170" ref="B125:Z125">$F$15*B62</f>
        <v>0.8548775782131832</v>
      </c>
      <c r="C125" s="86">
        <f t="shared" si="170"/>
        <v>0.8694058211821087</v>
      </c>
      <c r="D125" s="21">
        <f t="shared" si="170"/>
        <v>0.88879294948772</v>
      </c>
      <c r="E125" s="21">
        <f t="shared" si="170"/>
        <v>0.9136687653300135</v>
      </c>
      <c r="F125" s="21">
        <f t="shared" si="170"/>
        <v>0.9448232349935326</v>
      </c>
      <c r="G125" s="21">
        <f t="shared" si="170"/>
        <v>0.9832508525030297</v>
      </c>
      <c r="H125" s="21">
        <f t="shared" si="170"/>
        <v>1.03021109129154</v>
      </c>
      <c r="I125" s="21">
        <f t="shared" si="170"/>
        <v>1.0873119184130142</v>
      </c>
      <c r="J125" s="21">
        <f t="shared" si="170"/>
        <v>1.1566269974124397</v>
      </c>
      <c r="K125" s="21">
        <f t="shared" si="170"/>
        <v>1.2408631275060533</v>
      </c>
      <c r="L125" s="21">
        <f t="shared" si="170"/>
        <v>1.3436043261267698</v>
      </c>
      <c r="M125" s="22">
        <f t="shared" si="170"/>
        <v>1.4696758689104414</v>
      </c>
      <c r="N125" s="2">
        <f t="shared" si="170"/>
        <v>1.6257015713441942</v>
      </c>
      <c r="O125" s="2">
        <f t="shared" si="170"/>
        <v>1.8209827605885391</v>
      </c>
      <c r="P125" s="2">
        <f t="shared" si="170"/>
        <v>2.0689333980030384</v>
      </c>
      <c r="Q125" s="2">
        <f t="shared" si="170"/>
        <v>2.389519975591582</v>
      </c>
      <c r="R125" s="2">
        <f t="shared" si="170"/>
        <v>2.8136135695269413</v>
      </c>
      <c r="S125" s="2">
        <f t="shared" si="170"/>
        <v>3.3912152557544206</v>
      </c>
      <c r="T125" s="2">
        <f t="shared" si="170"/>
        <v>4.208151376291448</v>
      </c>
      <c r="U125" s="2">
        <f t="shared" si="170"/>
        <v>5.423160854310272</v>
      </c>
      <c r="V125" s="2">
        <f t="shared" si="170"/>
        <v>7.360637029239774</v>
      </c>
      <c r="W125" s="2">
        <f t="shared" si="170"/>
        <v>10.783703591562663</v>
      </c>
      <c r="X125" s="2">
        <f t="shared" si="170"/>
        <v>17.920297566772486</v>
      </c>
      <c r="Y125" s="2">
        <f t="shared" si="170"/>
        <v>38.32602059587464</v>
      </c>
      <c r="Z125" s="2">
        <f t="shared" si="170"/>
        <v>184.09743102754658</v>
      </c>
    </row>
    <row r="126" spans="1:256" s="11" customFormat="1" ht="15.75">
      <c r="A126" s="122" t="s">
        <v>117</v>
      </c>
      <c r="B126" s="2">
        <f aca="true" t="shared" si="171" ref="B126:BM126">(C122-B122)/RADIANS($F$12)*$F$10</f>
        <v>14.687807948118218</v>
      </c>
      <c r="C126" s="2">
        <f t="shared" si="171"/>
        <v>15.06364231998505</v>
      </c>
      <c r="D126" s="2">
        <f t="shared" si="171"/>
        <v>15.53386994424715</v>
      </c>
      <c r="E126" s="2">
        <f t="shared" si="171"/>
        <v>16.113065538144404</v>
      </c>
      <c r="F126" s="2">
        <f t="shared" si="171"/>
        <v>16.819513018862423</v>
      </c>
      <c r="G126" s="2">
        <f t="shared" si="171"/>
        <v>17.676325114455917</v>
      </c>
      <c r="H126" s="2">
        <f t="shared" si="171"/>
        <v>18.712991016756945</v>
      </c>
      <c r="I126" s="2">
        <f t="shared" si="171"/>
        <v>19.967550310331514</v>
      </c>
      <c r="J126" s="2">
        <f t="shared" si="171"/>
        <v>21.489701952585847</v>
      </c>
      <c r="K126" s="2">
        <f t="shared" si="171"/>
        <v>23.345341036070337</v>
      </c>
      <c r="L126" s="2">
        <f t="shared" si="171"/>
        <v>25.623331185488524</v>
      </c>
      <c r="M126" s="2">
        <f t="shared" si="171"/>
        <v>28.44587810142005</v>
      </c>
      <c r="N126" s="2">
        <f t="shared" si="171"/>
        <v>31.984893660117486</v>
      </c>
      <c r="O126" s="2">
        <f t="shared" si="171"/>
        <v>36.488700734736696</v>
      </c>
      <c r="P126" s="2">
        <f t="shared" si="171"/>
        <v>42.327370749663146</v>
      </c>
      <c r="Q126" s="2">
        <f t="shared" si="171"/>
        <v>50.073373983405595</v>
      </c>
      <c r="R126" s="2">
        <f t="shared" si="171"/>
        <v>60.653317586252975</v>
      </c>
      <c r="S126" s="2">
        <f t="shared" si="171"/>
        <v>75.65371108446726</v>
      </c>
      <c r="T126" s="2">
        <f t="shared" si="171"/>
        <v>97.99258913410652</v>
      </c>
      <c r="U126" s="2">
        <f t="shared" si="171"/>
        <v>133.56965555598902</v>
      </c>
      <c r="V126" s="2">
        <f t="shared" si="171"/>
        <v>195.9895147173986</v>
      </c>
      <c r="W126" s="2">
        <f t="shared" si="171"/>
        <v>323.47361618772703</v>
      </c>
      <c r="X126" s="2">
        <f t="shared" si="171"/>
        <v>666.8786803788354</v>
      </c>
      <c r="Y126" s="2">
        <f t="shared" si="171"/>
        <v>2586.932431067974</v>
      </c>
      <c r="Z126" s="2">
        <f t="shared" si="171"/>
        <v>-5795.92202585654</v>
      </c>
      <c r="AA126" s="2">
        <f t="shared" si="171"/>
        <v>0</v>
      </c>
      <c r="AB126" s="2">
        <f t="shared" si="171"/>
        <v>0</v>
      </c>
      <c r="AC126" s="2">
        <f t="shared" si="171"/>
        <v>0</v>
      </c>
      <c r="AD126" s="2">
        <f t="shared" si="171"/>
        <v>0</v>
      </c>
      <c r="AE126" s="2">
        <f t="shared" si="171"/>
        <v>0</v>
      </c>
      <c r="AF126" s="2">
        <f t="shared" si="171"/>
        <v>0</v>
      </c>
      <c r="AG126" s="2">
        <f t="shared" si="171"/>
        <v>0</v>
      </c>
      <c r="AH126" s="2">
        <f t="shared" si="171"/>
        <v>0</v>
      </c>
      <c r="AI126" s="2">
        <f t="shared" si="171"/>
        <v>0</v>
      </c>
      <c r="AJ126" s="2">
        <f t="shared" si="171"/>
        <v>0</v>
      </c>
      <c r="AK126" s="2">
        <f t="shared" si="171"/>
        <v>0</v>
      </c>
      <c r="AL126" s="2">
        <f t="shared" si="171"/>
        <v>0</v>
      </c>
      <c r="AM126" s="2">
        <f t="shared" si="171"/>
        <v>0</v>
      </c>
      <c r="AN126" s="2">
        <f t="shared" si="171"/>
        <v>0</v>
      </c>
      <c r="AO126" s="2">
        <f t="shared" si="171"/>
        <v>0</v>
      </c>
      <c r="AP126" s="2">
        <f t="shared" si="171"/>
        <v>0</v>
      </c>
      <c r="AQ126" s="2">
        <f t="shared" si="171"/>
        <v>0</v>
      </c>
      <c r="AR126" s="2">
        <f t="shared" si="171"/>
        <v>0</v>
      </c>
      <c r="AS126" s="2">
        <f t="shared" si="171"/>
        <v>0</v>
      </c>
      <c r="AT126" s="2">
        <f t="shared" si="171"/>
        <v>0</v>
      </c>
      <c r="AU126" s="2">
        <f t="shared" si="171"/>
        <v>0</v>
      </c>
      <c r="AV126" s="2">
        <f t="shared" si="171"/>
        <v>0</v>
      </c>
      <c r="AW126" s="2">
        <f t="shared" si="171"/>
        <v>0</v>
      </c>
      <c r="AX126" s="2">
        <f t="shared" si="171"/>
        <v>0</v>
      </c>
      <c r="AY126" s="2">
        <f t="shared" si="171"/>
        <v>0</v>
      </c>
      <c r="AZ126" s="2">
        <f t="shared" si="171"/>
        <v>0</v>
      </c>
      <c r="BA126" s="2">
        <f t="shared" si="171"/>
        <v>0</v>
      </c>
      <c r="BB126" s="2">
        <f t="shared" si="171"/>
        <v>0</v>
      </c>
      <c r="BC126" s="2">
        <f t="shared" si="171"/>
        <v>0</v>
      </c>
      <c r="BD126" s="2">
        <f t="shared" si="171"/>
        <v>0</v>
      </c>
      <c r="BE126" s="2">
        <f t="shared" si="171"/>
        <v>0</v>
      </c>
      <c r="BF126" s="2">
        <f t="shared" si="171"/>
        <v>0</v>
      </c>
      <c r="BG126" s="2">
        <f t="shared" si="171"/>
        <v>0</v>
      </c>
      <c r="BH126" s="2">
        <f t="shared" si="171"/>
        <v>0</v>
      </c>
      <c r="BI126" s="2">
        <f t="shared" si="171"/>
        <v>0</v>
      </c>
      <c r="BJ126" s="2">
        <f t="shared" si="171"/>
        <v>0</v>
      </c>
      <c r="BK126" s="2">
        <f t="shared" si="171"/>
        <v>0</v>
      </c>
      <c r="BL126" s="2">
        <f t="shared" si="171"/>
        <v>0</v>
      </c>
      <c r="BM126" s="2">
        <f t="shared" si="171"/>
        <v>0</v>
      </c>
      <c r="BN126" s="2">
        <f aca="true" t="shared" si="172" ref="BN126:DY126">(BO122-BN122)/RADIANS($F$12)*$F$10</f>
        <v>0</v>
      </c>
      <c r="BO126" s="2">
        <f t="shared" si="172"/>
        <v>0</v>
      </c>
      <c r="BP126" s="2">
        <f t="shared" si="172"/>
        <v>0</v>
      </c>
      <c r="BQ126" s="2">
        <f t="shared" si="172"/>
        <v>0</v>
      </c>
      <c r="BR126" s="2">
        <f t="shared" si="172"/>
        <v>0</v>
      </c>
      <c r="BS126" s="2">
        <f t="shared" si="172"/>
        <v>0</v>
      </c>
      <c r="BT126" s="2">
        <f t="shared" si="172"/>
        <v>0</v>
      </c>
      <c r="BU126" s="2">
        <f t="shared" si="172"/>
        <v>0</v>
      </c>
      <c r="BV126" s="2">
        <f t="shared" si="172"/>
        <v>0</v>
      </c>
      <c r="BW126" s="2">
        <f t="shared" si="172"/>
        <v>0</v>
      </c>
      <c r="BX126" s="2">
        <f t="shared" si="172"/>
        <v>0</v>
      </c>
      <c r="BY126" s="2">
        <f t="shared" si="172"/>
        <v>0</v>
      </c>
      <c r="BZ126" s="2">
        <f t="shared" si="172"/>
        <v>0</v>
      </c>
      <c r="CA126" s="2">
        <f t="shared" si="172"/>
        <v>0</v>
      </c>
      <c r="CB126" s="2">
        <f t="shared" si="172"/>
        <v>0</v>
      </c>
      <c r="CC126" s="2">
        <f t="shared" si="172"/>
        <v>0</v>
      </c>
      <c r="CD126" s="2">
        <f t="shared" si="172"/>
        <v>0</v>
      </c>
      <c r="CE126" s="2">
        <f t="shared" si="172"/>
        <v>0</v>
      </c>
      <c r="CF126" s="2">
        <f t="shared" si="172"/>
        <v>0</v>
      </c>
      <c r="CG126" s="2">
        <f t="shared" si="172"/>
        <v>0</v>
      </c>
      <c r="CH126" s="2">
        <f t="shared" si="172"/>
        <v>0</v>
      </c>
      <c r="CI126" s="2">
        <f t="shared" si="172"/>
        <v>0</v>
      </c>
      <c r="CJ126" s="2">
        <f t="shared" si="172"/>
        <v>0</v>
      </c>
      <c r="CK126" s="2">
        <f t="shared" si="172"/>
        <v>0</v>
      </c>
      <c r="CL126" s="2">
        <f t="shared" si="172"/>
        <v>0</v>
      </c>
      <c r="CM126" s="2">
        <f t="shared" si="172"/>
        <v>0</v>
      </c>
      <c r="CN126" s="2">
        <f t="shared" si="172"/>
        <v>0</v>
      </c>
      <c r="CO126" s="2">
        <f t="shared" si="172"/>
        <v>0</v>
      </c>
      <c r="CP126" s="2">
        <f t="shared" si="172"/>
        <v>0</v>
      </c>
      <c r="CQ126" s="2">
        <f t="shared" si="172"/>
        <v>0</v>
      </c>
      <c r="CR126" s="2">
        <f t="shared" si="172"/>
        <v>0</v>
      </c>
      <c r="CS126" s="2">
        <f t="shared" si="172"/>
        <v>0</v>
      </c>
      <c r="CT126" s="2">
        <f t="shared" si="172"/>
        <v>0</v>
      </c>
      <c r="CU126" s="2">
        <f t="shared" si="172"/>
        <v>0</v>
      </c>
      <c r="CV126" s="2">
        <f t="shared" si="172"/>
        <v>0</v>
      </c>
      <c r="CW126" s="2">
        <f t="shared" si="172"/>
        <v>0</v>
      </c>
      <c r="CX126" s="2">
        <f t="shared" si="172"/>
        <v>0</v>
      </c>
      <c r="CY126" s="2">
        <f t="shared" si="172"/>
        <v>0</v>
      </c>
      <c r="CZ126" s="2">
        <f t="shared" si="172"/>
        <v>0</v>
      </c>
      <c r="DA126" s="2">
        <f t="shared" si="172"/>
        <v>0</v>
      </c>
      <c r="DB126" s="2">
        <f t="shared" si="172"/>
        <v>0</v>
      </c>
      <c r="DC126" s="2">
        <f t="shared" si="172"/>
        <v>0</v>
      </c>
      <c r="DD126" s="2">
        <f t="shared" si="172"/>
        <v>0</v>
      </c>
      <c r="DE126" s="2">
        <f t="shared" si="172"/>
        <v>0</v>
      </c>
      <c r="DF126" s="2">
        <f t="shared" si="172"/>
        <v>0</v>
      </c>
      <c r="DG126" s="2">
        <f t="shared" si="172"/>
        <v>0</v>
      </c>
      <c r="DH126" s="2">
        <f t="shared" si="172"/>
        <v>0</v>
      </c>
      <c r="DI126" s="2">
        <f t="shared" si="172"/>
        <v>0</v>
      </c>
      <c r="DJ126" s="2">
        <f t="shared" si="172"/>
        <v>0</v>
      </c>
      <c r="DK126" s="2">
        <f t="shared" si="172"/>
        <v>0</v>
      </c>
      <c r="DL126" s="2">
        <f t="shared" si="172"/>
        <v>0</v>
      </c>
      <c r="DM126" s="2">
        <f t="shared" si="172"/>
        <v>0</v>
      </c>
      <c r="DN126" s="2">
        <f t="shared" si="172"/>
        <v>0</v>
      </c>
      <c r="DO126" s="2">
        <f t="shared" si="172"/>
        <v>0</v>
      </c>
      <c r="DP126" s="2">
        <f t="shared" si="172"/>
        <v>0</v>
      </c>
      <c r="DQ126" s="2">
        <f t="shared" si="172"/>
        <v>0</v>
      </c>
      <c r="DR126" s="2">
        <f t="shared" si="172"/>
        <v>0</v>
      </c>
      <c r="DS126" s="2">
        <f t="shared" si="172"/>
        <v>0</v>
      </c>
      <c r="DT126" s="2">
        <f t="shared" si="172"/>
        <v>0</v>
      </c>
      <c r="DU126" s="2">
        <f t="shared" si="172"/>
        <v>0</v>
      </c>
      <c r="DV126" s="2">
        <f t="shared" si="172"/>
        <v>0</v>
      </c>
      <c r="DW126" s="2">
        <f t="shared" si="172"/>
        <v>0</v>
      </c>
      <c r="DX126" s="2">
        <f t="shared" si="172"/>
        <v>0</v>
      </c>
      <c r="DY126" s="2">
        <f t="shared" si="172"/>
        <v>0</v>
      </c>
      <c r="DZ126" s="2">
        <f aca="true" t="shared" si="173" ref="DZ126:GK126">(EA122-DZ122)/RADIANS($F$12)*$F$10</f>
        <v>0</v>
      </c>
      <c r="EA126" s="2">
        <f t="shared" si="173"/>
        <v>0</v>
      </c>
      <c r="EB126" s="2">
        <f t="shared" si="173"/>
        <v>0</v>
      </c>
      <c r="EC126" s="2">
        <f t="shared" si="173"/>
        <v>0</v>
      </c>
      <c r="ED126" s="2">
        <f t="shared" si="173"/>
        <v>0</v>
      </c>
      <c r="EE126" s="2">
        <f t="shared" si="173"/>
        <v>0</v>
      </c>
      <c r="EF126" s="2">
        <f t="shared" si="173"/>
        <v>0</v>
      </c>
      <c r="EG126" s="2">
        <f t="shared" si="173"/>
        <v>0</v>
      </c>
      <c r="EH126" s="2">
        <f t="shared" si="173"/>
        <v>0</v>
      </c>
      <c r="EI126" s="2">
        <f t="shared" si="173"/>
        <v>0</v>
      </c>
      <c r="EJ126" s="2">
        <f t="shared" si="173"/>
        <v>0</v>
      </c>
      <c r="EK126" s="2">
        <f t="shared" si="173"/>
        <v>0</v>
      </c>
      <c r="EL126" s="2">
        <f t="shared" si="173"/>
        <v>0</v>
      </c>
      <c r="EM126" s="2">
        <f t="shared" si="173"/>
        <v>0</v>
      </c>
      <c r="EN126" s="2">
        <f t="shared" si="173"/>
        <v>0</v>
      </c>
      <c r="EO126" s="2">
        <f t="shared" si="173"/>
        <v>0</v>
      </c>
      <c r="EP126" s="2">
        <f t="shared" si="173"/>
        <v>0</v>
      </c>
      <c r="EQ126" s="2">
        <f t="shared" si="173"/>
        <v>0</v>
      </c>
      <c r="ER126" s="2">
        <f t="shared" si="173"/>
        <v>0</v>
      </c>
      <c r="ES126" s="2">
        <f t="shared" si="173"/>
        <v>0</v>
      </c>
      <c r="ET126" s="2">
        <f t="shared" si="173"/>
        <v>0</v>
      </c>
      <c r="EU126" s="2">
        <f t="shared" si="173"/>
        <v>0</v>
      </c>
      <c r="EV126" s="2">
        <f t="shared" si="173"/>
        <v>0</v>
      </c>
      <c r="EW126" s="2">
        <f t="shared" si="173"/>
        <v>0</v>
      </c>
      <c r="EX126" s="2">
        <f t="shared" si="173"/>
        <v>0</v>
      </c>
      <c r="EY126" s="2">
        <f t="shared" si="173"/>
        <v>0</v>
      </c>
      <c r="EZ126" s="2">
        <f t="shared" si="173"/>
        <v>0</v>
      </c>
      <c r="FA126" s="2">
        <f t="shared" si="173"/>
        <v>0</v>
      </c>
      <c r="FB126" s="2">
        <f t="shared" si="173"/>
        <v>0</v>
      </c>
      <c r="FC126" s="2">
        <f t="shared" si="173"/>
        <v>0</v>
      </c>
      <c r="FD126" s="2">
        <f t="shared" si="173"/>
        <v>0</v>
      </c>
      <c r="FE126" s="2">
        <f t="shared" si="173"/>
        <v>0</v>
      </c>
      <c r="FF126" s="2">
        <f t="shared" si="173"/>
        <v>0</v>
      </c>
      <c r="FG126" s="2">
        <f t="shared" si="173"/>
        <v>0</v>
      </c>
      <c r="FH126" s="2">
        <f t="shared" si="173"/>
        <v>0</v>
      </c>
      <c r="FI126" s="2">
        <f t="shared" si="173"/>
        <v>0</v>
      </c>
      <c r="FJ126" s="2">
        <f t="shared" si="173"/>
        <v>0</v>
      </c>
      <c r="FK126" s="2">
        <f t="shared" si="173"/>
        <v>0</v>
      </c>
      <c r="FL126" s="2">
        <f t="shared" si="173"/>
        <v>0</v>
      </c>
      <c r="FM126" s="2">
        <f t="shared" si="173"/>
        <v>0</v>
      </c>
      <c r="FN126" s="2">
        <f t="shared" si="173"/>
        <v>0</v>
      </c>
      <c r="FO126" s="2">
        <f t="shared" si="173"/>
        <v>0</v>
      </c>
      <c r="FP126" s="2">
        <f t="shared" si="173"/>
        <v>0</v>
      </c>
      <c r="FQ126" s="2">
        <f t="shared" si="173"/>
        <v>0</v>
      </c>
      <c r="FR126" s="2">
        <f t="shared" si="173"/>
        <v>0</v>
      </c>
      <c r="FS126" s="2">
        <f t="shared" si="173"/>
        <v>0</v>
      </c>
      <c r="FT126" s="2">
        <f t="shared" si="173"/>
        <v>0</v>
      </c>
      <c r="FU126" s="2">
        <f t="shared" si="173"/>
        <v>0</v>
      </c>
      <c r="FV126" s="2">
        <f t="shared" si="173"/>
        <v>0</v>
      </c>
      <c r="FW126" s="2">
        <f t="shared" si="173"/>
        <v>0</v>
      </c>
      <c r="FX126" s="2">
        <f t="shared" si="173"/>
        <v>0</v>
      </c>
      <c r="FY126" s="2">
        <f t="shared" si="173"/>
        <v>0</v>
      </c>
      <c r="FZ126" s="2">
        <f t="shared" si="173"/>
        <v>0</v>
      </c>
      <c r="GA126" s="2">
        <f t="shared" si="173"/>
        <v>0</v>
      </c>
      <c r="GB126" s="2">
        <f t="shared" si="173"/>
        <v>0</v>
      </c>
      <c r="GC126" s="2">
        <f t="shared" si="173"/>
        <v>0</v>
      </c>
      <c r="GD126" s="2">
        <f t="shared" si="173"/>
        <v>0</v>
      </c>
      <c r="GE126" s="2">
        <f t="shared" si="173"/>
        <v>0</v>
      </c>
      <c r="GF126" s="2">
        <f t="shared" si="173"/>
        <v>0</v>
      </c>
      <c r="GG126" s="2">
        <f t="shared" si="173"/>
        <v>0</v>
      </c>
      <c r="GH126" s="2">
        <f t="shared" si="173"/>
        <v>0</v>
      </c>
      <c r="GI126" s="2">
        <f t="shared" si="173"/>
        <v>0</v>
      </c>
      <c r="GJ126" s="2">
        <f t="shared" si="173"/>
        <v>0</v>
      </c>
      <c r="GK126" s="2">
        <f t="shared" si="173"/>
        <v>0</v>
      </c>
      <c r="GL126" s="2">
        <f aca="true" t="shared" si="174" ref="GL126:IU126">(GM122-GL122)/RADIANS($F$12)*$F$10</f>
        <v>0</v>
      </c>
      <c r="GM126" s="2">
        <f t="shared" si="174"/>
        <v>0</v>
      </c>
      <c r="GN126" s="2">
        <f t="shared" si="174"/>
        <v>0</v>
      </c>
      <c r="GO126" s="2">
        <f t="shared" si="174"/>
        <v>0</v>
      </c>
      <c r="GP126" s="2">
        <f t="shared" si="174"/>
        <v>0</v>
      </c>
      <c r="GQ126" s="2">
        <f t="shared" si="174"/>
        <v>0</v>
      </c>
      <c r="GR126" s="2">
        <f t="shared" si="174"/>
        <v>0</v>
      </c>
      <c r="GS126" s="2">
        <f t="shared" si="174"/>
        <v>0</v>
      </c>
      <c r="GT126" s="2">
        <f t="shared" si="174"/>
        <v>0</v>
      </c>
      <c r="GU126" s="2">
        <f t="shared" si="174"/>
        <v>0</v>
      </c>
      <c r="GV126" s="2">
        <f t="shared" si="174"/>
        <v>0</v>
      </c>
      <c r="GW126" s="2">
        <f t="shared" si="174"/>
        <v>0</v>
      </c>
      <c r="GX126" s="2">
        <f t="shared" si="174"/>
        <v>0</v>
      </c>
      <c r="GY126" s="2">
        <f t="shared" si="174"/>
        <v>0</v>
      </c>
      <c r="GZ126" s="2">
        <f t="shared" si="174"/>
        <v>0</v>
      </c>
      <c r="HA126" s="2">
        <f t="shared" si="174"/>
        <v>0</v>
      </c>
      <c r="HB126" s="2">
        <f t="shared" si="174"/>
        <v>0</v>
      </c>
      <c r="HC126" s="2">
        <f t="shared" si="174"/>
        <v>0</v>
      </c>
      <c r="HD126" s="2">
        <f t="shared" si="174"/>
        <v>0</v>
      </c>
      <c r="HE126" s="2">
        <f t="shared" si="174"/>
        <v>0</v>
      </c>
      <c r="HF126" s="2">
        <f t="shared" si="174"/>
        <v>0</v>
      </c>
      <c r="HG126" s="2">
        <f t="shared" si="174"/>
        <v>0</v>
      </c>
      <c r="HH126" s="2">
        <f t="shared" si="174"/>
        <v>0</v>
      </c>
      <c r="HI126" s="2">
        <f t="shared" si="174"/>
        <v>0</v>
      </c>
      <c r="HJ126" s="2">
        <f t="shared" si="174"/>
        <v>0</v>
      </c>
      <c r="HK126" s="2">
        <f t="shared" si="174"/>
        <v>0</v>
      </c>
      <c r="HL126" s="2">
        <f t="shared" si="174"/>
        <v>0</v>
      </c>
      <c r="HM126" s="2">
        <f t="shared" si="174"/>
        <v>0</v>
      </c>
      <c r="HN126" s="2">
        <f t="shared" si="174"/>
        <v>0</v>
      </c>
      <c r="HO126" s="2">
        <f t="shared" si="174"/>
        <v>0</v>
      </c>
      <c r="HP126" s="2">
        <f t="shared" si="174"/>
        <v>0</v>
      </c>
      <c r="HQ126" s="2">
        <f t="shared" si="174"/>
        <v>0</v>
      </c>
      <c r="HR126" s="2">
        <f t="shared" si="174"/>
        <v>0</v>
      </c>
      <c r="HS126" s="2">
        <f t="shared" si="174"/>
        <v>0</v>
      </c>
      <c r="HT126" s="2">
        <f t="shared" si="174"/>
        <v>0</v>
      </c>
      <c r="HU126" s="2">
        <f t="shared" si="174"/>
        <v>0</v>
      </c>
      <c r="HV126" s="2">
        <f t="shared" si="174"/>
        <v>0</v>
      </c>
      <c r="HW126" s="2">
        <f t="shared" si="174"/>
        <v>0</v>
      </c>
      <c r="HX126" s="2">
        <f t="shared" si="174"/>
        <v>0</v>
      </c>
      <c r="HY126" s="2">
        <f t="shared" si="174"/>
        <v>0</v>
      </c>
      <c r="HZ126" s="2">
        <f t="shared" si="174"/>
        <v>0</v>
      </c>
      <c r="IA126" s="2">
        <f t="shared" si="174"/>
        <v>0</v>
      </c>
      <c r="IB126" s="2">
        <f t="shared" si="174"/>
        <v>0</v>
      </c>
      <c r="IC126" s="2">
        <f t="shared" si="174"/>
        <v>0</v>
      </c>
      <c r="ID126" s="2">
        <f t="shared" si="174"/>
        <v>0</v>
      </c>
      <c r="IE126" s="2">
        <f t="shared" si="174"/>
        <v>0</v>
      </c>
      <c r="IF126" s="2">
        <f t="shared" si="174"/>
        <v>0</v>
      </c>
      <c r="IG126" s="2">
        <f t="shared" si="174"/>
        <v>0</v>
      </c>
      <c r="IH126" s="2">
        <f t="shared" si="174"/>
        <v>0</v>
      </c>
      <c r="II126" s="2">
        <f t="shared" si="174"/>
        <v>0</v>
      </c>
      <c r="IJ126" s="2">
        <f t="shared" si="174"/>
        <v>0</v>
      </c>
      <c r="IK126" s="2">
        <f t="shared" si="174"/>
        <v>0</v>
      </c>
      <c r="IL126" s="2">
        <f t="shared" si="174"/>
        <v>0</v>
      </c>
      <c r="IM126" s="2">
        <f t="shared" si="174"/>
        <v>0</v>
      </c>
      <c r="IN126" s="2">
        <f t="shared" si="174"/>
        <v>0</v>
      </c>
      <c r="IO126" s="2">
        <f t="shared" si="174"/>
        <v>0</v>
      </c>
      <c r="IP126" s="2">
        <f t="shared" si="174"/>
        <v>0</v>
      </c>
      <c r="IQ126" s="2">
        <f t="shared" si="174"/>
        <v>0</v>
      </c>
      <c r="IR126" s="2">
        <f t="shared" si="174"/>
        <v>0</v>
      </c>
      <c r="IS126" s="2">
        <f t="shared" si="174"/>
        <v>0</v>
      </c>
      <c r="IT126" s="2">
        <f t="shared" si="174"/>
        <v>0</v>
      </c>
      <c r="IU126" s="2">
        <f t="shared" si="174"/>
        <v>0</v>
      </c>
      <c r="IV126" s="2" t="e">
        <f>(#REF!-IV122)/RADIANS($F$12)*$F$10</f>
        <v>#REF!</v>
      </c>
    </row>
    <row r="127" spans="1:256" s="11" customFormat="1" ht="15.75">
      <c r="A127" s="122" t="s">
        <v>113</v>
      </c>
      <c r="B127" s="2">
        <f>B123*B118+B124*B119+B125*B58</f>
        <v>14.528310984236136</v>
      </c>
      <c r="C127" s="2">
        <f aca="true" t="shared" si="175" ref="C127:BN127">C123*C118+C124*C119+C125*C58</f>
        <v>14.86105166853219</v>
      </c>
      <c r="D127" s="2">
        <f t="shared" si="175"/>
        <v>15.281917545686444</v>
      </c>
      <c r="E127" s="2">
        <f t="shared" si="175"/>
        <v>15.803922544145555</v>
      </c>
      <c r="F127" s="2">
        <f t="shared" si="175"/>
        <v>16.44333769302509</v>
      </c>
      <c r="G127" s="2">
        <f t="shared" si="175"/>
        <v>17.220644288795263</v>
      </c>
      <c r="H127" s="2">
        <f t="shared" si="175"/>
        <v>18.16184122517111</v>
      </c>
      <c r="I127" s="2">
        <f t="shared" si="175"/>
        <v>19.30026533243023</v>
      </c>
      <c r="J127" s="2">
        <f t="shared" si="175"/>
        <v>20.679169193605365</v>
      </c>
      <c r="K127" s="2">
        <f t="shared" si="175"/>
        <v>22.355441340894625</v>
      </c>
      <c r="L127" s="2">
        <f t="shared" si="175"/>
        <v>24.405090425159678</v>
      </c>
      <c r="M127" s="2">
        <f t="shared" si="175"/>
        <v>26.93152617890891</v>
      </c>
      <c r="N127" s="2">
        <f t="shared" si="175"/>
        <v>30.07840935756247</v>
      </c>
      <c r="O127" s="2">
        <f t="shared" si="175"/>
        <v>34.05022490863025</v>
      </c>
      <c r="P127" s="2">
        <f t="shared" si="175"/>
        <v>39.14643389142098</v>
      </c>
      <c r="Q127" s="2">
        <f t="shared" si="175"/>
        <v>45.82061954030452</v>
      </c>
      <c r="R127" s="2">
        <f t="shared" si="175"/>
        <v>54.78820299616227</v>
      </c>
      <c r="S127" s="2">
        <f t="shared" si="175"/>
        <v>67.23489938783501</v>
      </c>
      <c r="T127" s="2">
        <f t="shared" si="175"/>
        <v>85.25153115864481</v>
      </c>
      <c r="U127" s="2">
        <f t="shared" si="175"/>
        <v>112.83143619120253</v>
      </c>
      <c r="V127" s="2">
        <f t="shared" si="175"/>
        <v>158.4631204658749</v>
      </c>
      <c r="W127" s="2">
        <f t="shared" si="175"/>
        <v>243.1441176168532</v>
      </c>
      <c r="X127" s="2">
        <f t="shared" si="175"/>
        <v>432.50898571957805</v>
      </c>
      <c r="Y127" s="2">
        <f t="shared" si="175"/>
        <v>1039.2751745988385</v>
      </c>
      <c r="Z127" s="2">
        <f t="shared" si="175"/>
        <v>6709.059840561438</v>
      </c>
      <c r="AA127" s="2">
        <f t="shared" si="175"/>
        <v>0</v>
      </c>
      <c r="AB127" s="2">
        <f t="shared" si="175"/>
        <v>0</v>
      </c>
      <c r="AC127" s="2">
        <f t="shared" si="175"/>
        <v>0</v>
      </c>
      <c r="AD127" s="2">
        <f t="shared" si="175"/>
        <v>0</v>
      </c>
      <c r="AE127" s="2">
        <f t="shared" si="175"/>
        <v>0</v>
      </c>
      <c r="AF127" s="2">
        <f t="shared" si="175"/>
        <v>0</v>
      </c>
      <c r="AG127" s="2">
        <f t="shared" si="175"/>
        <v>0</v>
      </c>
      <c r="AH127" s="2">
        <f t="shared" si="175"/>
        <v>0</v>
      </c>
      <c r="AI127" s="2">
        <f t="shared" si="175"/>
        <v>0</v>
      </c>
      <c r="AJ127" s="2">
        <f t="shared" si="175"/>
        <v>0</v>
      </c>
      <c r="AK127" s="2">
        <f t="shared" si="175"/>
        <v>0</v>
      </c>
      <c r="AL127" s="2">
        <f t="shared" si="175"/>
        <v>0</v>
      </c>
      <c r="AM127" s="2">
        <f t="shared" si="175"/>
        <v>0</v>
      </c>
      <c r="AN127" s="2">
        <f t="shared" si="175"/>
        <v>0</v>
      </c>
      <c r="AO127" s="2">
        <f t="shared" si="175"/>
        <v>0</v>
      </c>
      <c r="AP127" s="2">
        <f t="shared" si="175"/>
        <v>0</v>
      </c>
      <c r="AQ127" s="2">
        <f t="shared" si="175"/>
        <v>0</v>
      </c>
      <c r="AR127" s="2">
        <f t="shared" si="175"/>
        <v>0</v>
      </c>
      <c r="AS127" s="2">
        <f t="shared" si="175"/>
        <v>0</v>
      </c>
      <c r="AT127" s="2">
        <f t="shared" si="175"/>
        <v>0</v>
      </c>
      <c r="AU127" s="2">
        <f t="shared" si="175"/>
        <v>0</v>
      </c>
      <c r="AV127" s="2">
        <f t="shared" si="175"/>
        <v>0</v>
      </c>
      <c r="AW127" s="2">
        <f t="shared" si="175"/>
        <v>0</v>
      </c>
      <c r="AX127" s="2">
        <f t="shared" si="175"/>
        <v>0</v>
      </c>
      <c r="AY127" s="2">
        <f t="shared" si="175"/>
        <v>0</v>
      </c>
      <c r="AZ127" s="2">
        <f t="shared" si="175"/>
        <v>0</v>
      </c>
      <c r="BA127" s="2">
        <f t="shared" si="175"/>
        <v>0</v>
      </c>
      <c r="BB127" s="2">
        <f t="shared" si="175"/>
        <v>0</v>
      </c>
      <c r="BC127" s="2">
        <f t="shared" si="175"/>
        <v>0</v>
      </c>
      <c r="BD127" s="2">
        <f t="shared" si="175"/>
        <v>0</v>
      </c>
      <c r="BE127" s="2">
        <f t="shared" si="175"/>
        <v>0</v>
      </c>
      <c r="BF127" s="2">
        <f t="shared" si="175"/>
        <v>0</v>
      </c>
      <c r="BG127" s="2">
        <f t="shared" si="175"/>
        <v>0</v>
      </c>
      <c r="BH127" s="2">
        <f t="shared" si="175"/>
        <v>0</v>
      </c>
      <c r="BI127" s="2">
        <f t="shared" si="175"/>
        <v>0</v>
      </c>
      <c r="BJ127" s="2">
        <f t="shared" si="175"/>
        <v>0</v>
      </c>
      <c r="BK127" s="2">
        <f t="shared" si="175"/>
        <v>0</v>
      </c>
      <c r="BL127" s="2">
        <f t="shared" si="175"/>
        <v>0</v>
      </c>
      <c r="BM127" s="2">
        <f t="shared" si="175"/>
        <v>0</v>
      </c>
      <c r="BN127" s="2">
        <f t="shared" si="175"/>
        <v>0</v>
      </c>
      <c r="BO127" s="2">
        <f aca="true" t="shared" si="176" ref="BO127:DZ127">BO123*BO118+BO124*BO119+BO125*BO58</f>
        <v>0</v>
      </c>
      <c r="BP127" s="2">
        <f t="shared" si="176"/>
        <v>0</v>
      </c>
      <c r="BQ127" s="2">
        <f t="shared" si="176"/>
        <v>0</v>
      </c>
      <c r="BR127" s="2">
        <f t="shared" si="176"/>
        <v>0</v>
      </c>
      <c r="BS127" s="2">
        <f t="shared" si="176"/>
        <v>0</v>
      </c>
      <c r="BT127" s="2">
        <f t="shared" si="176"/>
        <v>0</v>
      </c>
      <c r="BU127" s="2">
        <f t="shared" si="176"/>
        <v>0</v>
      </c>
      <c r="BV127" s="2">
        <f t="shared" si="176"/>
        <v>0</v>
      </c>
      <c r="BW127" s="2">
        <f t="shared" si="176"/>
        <v>0</v>
      </c>
      <c r="BX127" s="2">
        <f t="shared" si="176"/>
        <v>0</v>
      </c>
      <c r="BY127" s="2">
        <f t="shared" si="176"/>
        <v>0</v>
      </c>
      <c r="BZ127" s="2">
        <f t="shared" si="176"/>
        <v>0</v>
      </c>
      <c r="CA127" s="2">
        <f t="shared" si="176"/>
        <v>0</v>
      </c>
      <c r="CB127" s="2">
        <f t="shared" si="176"/>
        <v>0</v>
      </c>
      <c r="CC127" s="2">
        <f t="shared" si="176"/>
        <v>0</v>
      </c>
      <c r="CD127" s="2">
        <f t="shared" si="176"/>
        <v>0</v>
      </c>
      <c r="CE127" s="2">
        <f t="shared" si="176"/>
        <v>0</v>
      </c>
      <c r="CF127" s="2">
        <f t="shared" si="176"/>
        <v>0</v>
      </c>
      <c r="CG127" s="2">
        <f t="shared" si="176"/>
        <v>0</v>
      </c>
      <c r="CH127" s="2">
        <f t="shared" si="176"/>
        <v>0</v>
      </c>
      <c r="CI127" s="2">
        <f t="shared" si="176"/>
        <v>0</v>
      </c>
      <c r="CJ127" s="2">
        <f t="shared" si="176"/>
        <v>0</v>
      </c>
      <c r="CK127" s="2">
        <f t="shared" si="176"/>
        <v>0</v>
      </c>
      <c r="CL127" s="2">
        <f t="shared" si="176"/>
        <v>0</v>
      </c>
      <c r="CM127" s="2">
        <f t="shared" si="176"/>
        <v>0</v>
      </c>
      <c r="CN127" s="2">
        <f t="shared" si="176"/>
        <v>0</v>
      </c>
      <c r="CO127" s="2">
        <f t="shared" si="176"/>
        <v>0</v>
      </c>
      <c r="CP127" s="2">
        <f t="shared" si="176"/>
        <v>0</v>
      </c>
      <c r="CQ127" s="2">
        <f t="shared" si="176"/>
        <v>0</v>
      </c>
      <c r="CR127" s="2">
        <f t="shared" si="176"/>
        <v>0</v>
      </c>
      <c r="CS127" s="2">
        <f t="shared" si="176"/>
        <v>0</v>
      </c>
      <c r="CT127" s="2">
        <f t="shared" si="176"/>
        <v>0</v>
      </c>
      <c r="CU127" s="2">
        <f t="shared" si="176"/>
        <v>0</v>
      </c>
      <c r="CV127" s="2">
        <f t="shared" si="176"/>
        <v>0</v>
      </c>
      <c r="CW127" s="2">
        <f t="shared" si="176"/>
        <v>0</v>
      </c>
      <c r="CX127" s="2">
        <f t="shared" si="176"/>
        <v>0</v>
      </c>
      <c r="CY127" s="2">
        <f t="shared" si="176"/>
        <v>0</v>
      </c>
      <c r="CZ127" s="2">
        <f t="shared" si="176"/>
        <v>0</v>
      </c>
      <c r="DA127" s="2">
        <f t="shared" si="176"/>
        <v>0</v>
      </c>
      <c r="DB127" s="2">
        <f t="shared" si="176"/>
        <v>0</v>
      </c>
      <c r="DC127" s="2">
        <f t="shared" si="176"/>
        <v>0</v>
      </c>
      <c r="DD127" s="2">
        <f t="shared" si="176"/>
        <v>0</v>
      </c>
      <c r="DE127" s="2">
        <f t="shared" si="176"/>
        <v>0</v>
      </c>
      <c r="DF127" s="2">
        <f t="shared" si="176"/>
        <v>0</v>
      </c>
      <c r="DG127" s="2">
        <f t="shared" si="176"/>
        <v>0</v>
      </c>
      <c r="DH127" s="2">
        <f t="shared" si="176"/>
        <v>0</v>
      </c>
      <c r="DI127" s="2">
        <f t="shared" si="176"/>
        <v>0</v>
      </c>
      <c r="DJ127" s="2">
        <f t="shared" si="176"/>
        <v>0</v>
      </c>
      <c r="DK127" s="2">
        <f t="shared" si="176"/>
        <v>0</v>
      </c>
      <c r="DL127" s="2">
        <f t="shared" si="176"/>
        <v>0</v>
      </c>
      <c r="DM127" s="2">
        <f t="shared" si="176"/>
        <v>0</v>
      </c>
      <c r="DN127" s="2">
        <f t="shared" si="176"/>
        <v>0</v>
      </c>
      <c r="DO127" s="2">
        <f t="shared" si="176"/>
        <v>0</v>
      </c>
      <c r="DP127" s="2">
        <f t="shared" si="176"/>
        <v>0</v>
      </c>
      <c r="DQ127" s="2">
        <f t="shared" si="176"/>
        <v>0</v>
      </c>
      <c r="DR127" s="2">
        <f t="shared" si="176"/>
        <v>0</v>
      </c>
      <c r="DS127" s="2">
        <f t="shared" si="176"/>
        <v>0</v>
      </c>
      <c r="DT127" s="2">
        <f t="shared" si="176"/>
        <v>0</v>
      </c>
      <c r="DU127" s="2">
        <f t="shared" si="176"/>
        <v>0</v>
      </c>
      <c r="DV127" s="2">
        <f t="shared" si="176"/>
        <v>0</v>
      </c>
      <c r="DW127" s="2">
        <f t="shared" si="176"/>
        <v>0</v>
      </c>
      <c r="DX127" s="2">
        <f t="shared" si="176"/>
        <v>0</v>
      </c>
      <c r="DY127" s="2">
        <f t="shared" si="176"/>
        <v>0</v>
      </c>
      <c r="DZ127" s="2">
        <f t="shared" si="176"/>
        <v>0</v>
      </c>
      <c r="EA127" s="2">
        <f aca="true" t="shared" si="177" ref="EA127:GL127">EA123*EA118+EA124*EA119+EA125*EA58</f>
        <v>0</v>
      </c>
      <c r="EB127" s="2">
        <f t="shared" si="177"/>
        <v>0</v>
      </c>
      <c r="EC127" s="2">
        <f t="shared" si="177"/>
        <v>0</v>
      </c>
      <c r="ED127" s="2">
        <f t="shared" si="177"/>
        <v>0</v>
      </c>
      <c r="EE127" s="2">
        <f t="shared" si="177"/>
        <v>0</v>
      </c>
      <c r="EF127" s="2">
        <f t="shared" si="177"/>
        <v>0</v>
      </c>
      <c r="EG127" s="2">
        <f t="shared" si="177"/>
        <v>0</v>
      </c>
      <c r="EH127" s="2">
        <f t="shared" si="177"/>
        <v>0</v>
      </c>
      <c r="EI127" s="2">
        <f t="shared" si="177"/>
        <v>0</v>
      </c>
      <c r="EJ127" s="2">
        <f t="shared" si="177"/>
        <v>0</v>
      </c>
      <c r="EK127" s="2">
        <f t="shared" si="177"/>
        <v>0</v>
      </c>
      <c r="EL127" s="2">
        <f t="shared" si="177"/>
        <v>0</v>
      </c>
      <c r="EM127" s="2">
        <f t="shared" si="177"/>
        <v>0</v>
      </c>
      <c r="EN127" s="2">
        <f t="shared" si="177"/>
        <v>0</v>
      </c>
      <c r="EO127" s="2">
        <f t="shared" si="177"/>
        <v>0</v>
      </c>
      <c r="EP127" s="2">
        <f t="shared" si="177"/>
        <v>0</v>
      </c>
      <c r="EQ127" s="2">
        <f t="shared" si="177"/>
        <v>0</v>
      </c>
      <c r="ER127" s="2">
        <f t="shared" si="177"/>
        <v>0</v>
      </c>
      <c r="ES127" s="2">
        <f t="shared" si="177"/>
        <v>0</v>
      </c>
      <c r="ET127" s="2">
        <f t="shared" si="177"/>
        <v>0</v>
      </c>
      <c r="EU127" s="2">
        <f t="shared" si="177"/>
        <v>0</v>
      </c>
      <c r="EV127" s="2">
        <f t="shared" si="177"/>
        <v>0</v>
      </c>
      <c r="EW127" s="2">
        <f t="shared" si="177"/>
        <v>0</v>
      </c>
      <c r="EX127" s="2">
        <f t="shared" si="177"/>
        <v>0</v>
      </c>
      <c r="EY127" s="2">
        <f t="shared" si="177"/>
        <v>0</v>
      </c>
      <c r="EZ127" s="2">
        <f t="shared" si="177"/>
        <v>0</v>
      </c>
      <c r="FA127" s="2">
        <f t="shared" si="177"/>
        <v>0</v>
      </c>
      <c r="FB127" s="2">
        <f t="shared" si="177"/>
        <v>0</v>
      </c>
      <c r="FC127" s="2">
        <f t="shared" si="177"/>
        <v>0</v>
      </c>
      <c r="FD127" s="2">
        <f t="shared" si="177"/>
        <v>0</v>
      </c>
      <c r="FE127" s="2">
        <f t="shared" si="177"/>
        <v>0</v>
      </c>
      <c r="FF127" s="2">
        <f t="shared" si="177"/>
        <v>0</v>
      </c>
      <c r="FG127" s="2">
        <f t="shared" si="177"/>
        <v>0</v>
      </c>
      <c r="FH127" s="2">
        <f t="shared" si="177"/>
        <v>0</v>
      </c>
      <c r="FI127" s="2">
        <f t="shared" si="177"/>
        <v>0</v>
      </c>
      <c r="FJ127" s="2">
        <f t="shared" si="177"/>
        <v>0</v>
      </c>
      <c r="FK127" s="2">
        <f t="shared" si="177"/>
        <v>0</v>
      </c>
      <c r="FL127" s="2">
        <f t="shared" si="177"/>
        <v>0</v>
      </c>
      <c r="FM127" s="2">
        <f t="shared" si="177"/>
        <v>0</v>
      </c>
      <c r="FN127" s="2">
        <f t="shared" si="177"/>
        <v>0</v>
      </c>
      <c r="FO127" s="2">
        <f t="shared" si="177"/>
        <v>0</v>
      </c>
      <c r="FP127" s="2">
        <f t="shared" si="177"/>
        <v>0</v>
      </c>
      <c r="FQ127" s="2">
        <f t="shared" si="177"/>
        <v>0</v>
      </c>
      <c r="FR127" s="2">
        <f t="shared" si="177"/>
        <v>0</v>
      </c>
      <c r="FS127" s="2">
        <f t="shared" si="177"/>
        <v>0</v>
      </c>
      <c r="FT127" s="2">
        <f t="shared" si="177"/>
        <v>0</v>
      </c>
      <c r="FU127" s="2">
        <f t="shared" si="177"/>
        <v>0</v>
      </c>
      <c r="FV127" s="2">
        <f t="shared" si="177"/>
        <v>0</v>
      </c>
      <c r="FW127" s="2">
        <f t="shared" si="177"/>
        <v>0</v>
      </c>
      <c r="FX127" s="2">
        <f t="shared" si="177"/>
        <v>0</v>
      </c>
      <c r="FY127" s="2">
        <f t="shared" si="177"/>
        <v>0</v>
      </c>
      <c r="FZ127" s="2">
        <f t="shared" si="177"/>
        <v>0</v>
      </c>
      <c r="GA127" s="2">
        <f t="shared" si="177"/>
        <v>0</v>
      </c>
      <c r="GB127" s="2">
        <f t="shared" si="177"/>
        <v>0</v>
      </c>
      <c r="GC127" s="2">
        <f t="shared" si="177"/>
        <v>0</v>
      </c>
      <c r="GD127" s="2">
        <f t="shared" si="177"/>
        <v>0</v>
      </c>
      <c r="GE127" s="2">
        <f t="shared" si="177"/>
        <v>0</v>
      </c>
      <c r="GF127" s="2">
        <f t="shared" si="177"/>
        <v>0</v>
      </c>
      <c r="GG127" s="2">
        <f t="shared" si="177"/>
        <v>0</v>
      </c>
      <c r="GH127" s="2">
        <f t="shared" si="177"/>
        <v>0</v>
      </c>
      <c r="GI127" s="2">
        <f t="shared" si="177"/>
        <v>0</v>
      </c>
      <c r="GJ127" s="2">
        <f t="shared" si="177"/>
        <v>0</v>
      </c>
      <c r="GK127" s="2">
        <f t="shared" si="177"/>
        <v>0</v>
      </c>
      <c r="GL127" s="2">
        <f t="shared" si="177"/>
        <v>0</v>
      </c>
      <c r="GM127" s="2">
        <f aca="true" t="shared" si="178" ref="GM127:IV127">GM123*GM118+GM124*GM119+GM125*GM58</f>
        <v>0</v>
      </c>
      <c r="GN127" s="2">
        <f t="shared" si="178"/>
        <v>0</v>
      </c>
      <c r="GO127" s="2">
        <f t="shared" si="178"/>
        <v>0</v>
      </c>
      <c r="GP127" s="2">
        <f t="shared" si="178"/>
        <v>0</v>
      </c>
      <c r="GQ127" s="2">
        <f t="shared" si="178"/>
        <v>0</v>
      </c>
      <c r="GR127" s="2">
        <f t="shared" si="178"/>
        <v>0</v>
      </c>
      <c r="GS127" s="2">
        <f t="shared" si="178"/>
        <v>0</v>
      </c>
      <c r="GT127" s="2">
        <f t="shared" si="178"/>
        <v>0</v>
      </c>
      <c r="GU127" s="2">
        <f t="shared" si="178"/>
        <v>0</v>
      </c>
      <c r="GV127" s="2">
        <f t="shared" si="178"/>
        <v>0</v>
      </c>
      <c r="GW127" s="2">
        <f t="shared" si="178"/>
        <v>0</v>
      </c>
      <c r="GX127" s="2">
        <f t="shared" si="178"/>
        <v>0</v>
      </c>
      <c r="GY127" s="2">
        <f t="shared" si="178"/>
        <v>0</v>
      </c>
      <c r="GZ127" s="2">
        <f t="shared" si="178"/>
        <v>0</v>
      </c>
      <c r="HA127" s="2">
        <f t="shared" si="178"/>
        <v>0</v>
      </c>
      <c r="HB127" s="2">
        <f t="shared" si="178"/>
        <v>0</v>
      </c>
      <c r="HC127" s="2">
        <f t="shared" si="178"/>
        <v>0</v>
      </c>
      <c r="HD127" s="2">
        <f t="shared" si="178"/>
        <v>0</v>
      </c>
      <c r="HE127" s="2">
        <f t="shared" si="178"/>
        <v>0</v>
      </c>
      <c r="HF127" s="2">
        <f t="shared" si="178"/>
        <v>0</v>
      </c>
      <c r="HG127" s="2">
        <f t="shared" si="178"/>
        <v>0</v>
      </c>
      <c r="HH127" s="2">
        <f t="shared" si="178"/>
        <v>0</v>
      </c>
      <c r="HI127" s="2">
        <f t="shared" si="178"/>
        <v>0</v>
      </c>
      <c r="HJ127" s="2">
        <f t="shared" si="178"/>
        <v>0</v>
      </c>
      <c r="HK127" s="2">
        <f t="shared" si="178"/>
        <v>0</v>
      </c>
      <c r="HL127" s="2">
        <f t="shared" si="178"/>
        <v>0</v>
      </c>
      <c r="HM127" s="2">
        <f t="shared" si="178"/>
        <v>0</v>
      </c>
      <c r="HN127" s="2">
        <f t="shared" si="178"/>
        <v>0</v>
      </c>
      <c r="HO127" s="2">
        <f t="shared" si="178"/>
        <v>0</v>
      </c>
      <c r="HP127" s="2">
        <f t="shared" si="178"/>
        <v>0</v>
      </c>
      <c r="HQ127" s="2">
        <f t="shared" si="178"/>
        <v>0</v>
      </c>
      <c r="HR127" s="2">
        <f t="shared" si="178"/>
        <v>0</v>
      </c>
      <c r="HS127" s="2">
        <f t="shared" si="178"/>
        <v>0</v>
      </c>
      <c r="HT127" s="2">
        <f t="shared" si="178"/>
        <v>0</v>
      </c>
      <c r="HU127" s="2">
        <f t="shared" si="178"/>
        <v>0</v>
      </c>
      <c r="HV127" s="2">
        <f t="shared" si="178"/>
        <v>0</v>
      </c>
      <c r="HW127" s="2">
        <f t="shared" si="178"/>
        <v>0</v>
      </c>
      <c r="HX127" s="2">
        <f t="shared" si="178"/>
        <v>0</v>
      </c>
      <c r="HY127" s="2">
        <f t="shared" si="178"/>
        <v>0</v>
      </c>
      <c r="HZ127" s="2">
        <f t="shared" si="178"/>
        <v>0</v>
      </c>
      <c r="IA127" s="2">
        <f t="shared" si="178"/>
        <v>0</v>
      </c>
      <c r="IB127" s="2">
        <f t="shared" si="178"/>
        <v>0</v>
      </c>
      <c r="IC127" s="2">
        <f t="shared" si="178"/>
        <v>0</v>
      </c>
      <c r="ID127" s="2">
        <f t="shared" si="178"/>
        <v>0</v>
      </c>
      <c r="IE127" s="2">
        <f t="shared" si="178"/>
        <v>0</v>
      </c>
      <c r="IF127" s="2">
        <f t="shared" si="178"/>
        <v>0</v>
      </c>
      <c r="IG127" s="2">
        <f t="shared" si="178"/>
        <v>0</v>
      </c>
      <c r="IH127" s="2">
        <f t="shared" si="178"/>
        <v>0</v>
      </c>
      <c r="II127" s="2">
        <f t="shared" si="178"/>
        <v>0</v>
      </c>
      <c r="IJ127" s="2">
        <f t="shared" si="178"/>
        <v>0</v>
      </c>
      <c r="IK127" s="2">
        <f t="shared" si="178"/>
        <v>0</v>
      </c>
      <c r="IL127" s="2">
        <f t="shared" si="178"/>
        <v>0</v>
      </c>
      <c r="IM127" s="2">
        <f t="shared" si="178"/>
        <v>0</v>
      </c>
      <c r="IN127" s="2">
        <f t="shared" si="178"/>
        <v>0</v>
      </c>
      <c r="IO127" s="2">
        <f t="shared" si="178"/>
        <v>0</v>
      </c>
      <c r="IP127" s="2">
        <f t="shared" si="178"/>
        <v>0</v>
      </c>
      <c r="IQ127" s="2">
        <f t="shared" si="178"/>
        <v>0</v>
      </c>
      <c r="IR127" s="2">
        <f t="shared" si="178"/>
        <v>0</v>
      </c>
      <c r="IS127" s="2">
        <f t="shared" si="178"/>
        <v>0</v>
      </c>
      <c r="IT127" s="2">
        <f t="shared" si="178"/>
        <v>0</v>
      </c>
      <c r="IU127" s="2">
        <f t="shared" si="178"/>
        <v>0</v>
      </c>
      <c r="IV127" s="2">
        <f t="shared" si="178"/>
        <v>0</v>
      </c>
    </row>
    <row r="128" spans="1:256" s="11" customFormat="1" ht="15.75">
      <c r="A128" s="12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1" customFormat="1" ht="15.75">
      <c r="A129" s="122" t="s">
        <v>116</v>
      </c>
      <c r="B129" s="2">
        <f>B43+B99+B127</f>
        <v>31.837595175583328</v>
      </c>
      <c r="C129" s="2">
        <f aca="true" t="shared" si="179" ref="C129:BN129">C43+C99+C127</f>
        <v>32.52034435332004</v>
      </c>
      <c r="D129" s="2">
        <f t="shared" si="179"/>
        <v>33.21529259862468</v>
      </c>
      <c r="E129" s="2">
        <f t="shared" si="179"/>
        <v>33.95284383178993</v>
      </c>
      <c r="F129" s="2">
        <f t="shared" si="179"/>
        <v>34.770348617653084</v>
      </c>
      <c r="G129" s="2">
        <f t="shared" si="179"/>
        <v>35.714947020215185</v>
      </c>
      <c r="H129" s="2">
        <f t="shared" si="179"/>
        <v>36.84759079528422</v>
      </c>
      <c r="I129" s="2">
        <f t="shared" si="179"/>
        <v>38.24884780878666</v>
      </c>
      <c r="J129" s="2">
        <f t="shared" si="179"/>
        <v>40.02744898726827</v>
      </c>
      <c r="K129" s="2">
        <f t="shared" si="179"/>
        <v>42.33314456774538</v>
      </c>
      <c r="L129" s="2">
        <f t="shared" si="179"/>
        <v>45.37649443611774</v>
      </c>
      <c r="M129" s="2">
        <f t="shared" si="179"/>
        <v>49.460121629862584</v>
      </c>
      <c r="N129" s="2">
        <f t="shared" si="179"/>
        <v>55.02950832366973</v>
      </c>
      <c r="O129" s="2">
        <f t="shared" si="179"/>
        <v>62.758302767662386</v>
      </c>
      <c r="P129" s="2">
        <f t="shared" si="179"/>
        <v>73.69710198438929</v>
      </c>
      <c r="Q129" s="2">
        <f t="shared" si="179"/>
        <v>89.54466591206318</v>
      </c>
      <c r="R129" s="2">
        <f t="shared" si="179"/>
        <v>113.1689313027131</v>
      </c>
      <c r="S129" s="2">
        <f t="shared" si="179"/>
        <v>149.67335325430673</v>
      </c>
      <c r="T129" s="2">
        <f t="shared" si="179"/>
        <v>208.75680133019927</v>
      </c>
      <c r="U129" s="2">
        <f t="shared" si="179"/>
        <v>310.48060844867257</v>
      </c>
      <c r="V129" s="2">
        <f t="shared" si="179"/>
        <v>501.32630602578723</v>
      </c>
      <c r="W129" s="2">
        <f t="shared" si="179"/>
        <v>907.7732369672376</v>
      </c>
      <c r="X129" s="2">
        <f t="shared" si="179"/>
        <v>1970.9563861691597</v>
      </c>
      <c r="Y129" s="2">
        <f t="shared" si="179"/>
        <v>6098.943977951802</v>
      </c>
      <c r="Z129" s="2">
        <f t="shared" si="179"/>
        <v>57645.969058391216</v>
      </c>
      <c r="AA129" s="2" t="e">
        <f t="shared" si="179"/>
        <v>#DIV/0!</v>
      </c>
      <c r="AB129" s="2" t="e">
        <f t="shared" si="179"/>
        <v>#DIV/0!</v>
      </c>
      <c r="AC129" s="2" t="e">
        <f t="shared" si="179"/>
        <v>#DIV/0!</v>
      </c>
      <c r="AD129" s="2" t="e">
        <f t="shared" si="179"/>
        <v>#DIV/0!</v>
      </c>
      <c r="AE129" s="2" t="e">
        <f t="shared" si="179"/>
        <v>#DIV/0!</v>
      </c>
      <c r="AF129" s="2" t="e">
        <f t="shared" si="179"/>
        <v>#DIV/0!</v>
      </c>
      <c r="AG129" s="2" t="e">
        <f t="shared" si="179"/>
        <v>#DIV/0!</v>
      </c>
      <c r="AH129" s="2" t="e">
        <f t="shared" si="179"/>
        <v>#DIV/0!</v>
      </c>
      <c r="AI129" s="2" t="e">
        <f t="shared" si="179"/>
        <v>#DIV/0!</v>
      </c>
      <c r="AJ129" s="2" t="e">
        <f t="shared" si="179"/>
        <v>#DIV/0!</v>
      </c>
      <c r="AK129" s="2" t="e">
        <f t="shared" si="179"/>
        <v>#DIV/0!</v>
      </c>
      <c r="AL129" s="2" t="e">
        <f t="shared" si="179"/>
        <v>#DIV/0!</v>
      </c>
      <c r="AM129" s="2" t="e">
        <f t="shared" si="179"/>
        <v>#DIV/0!</v>
      </c>
      <c r="AN129" s="2" t="e">
        <f t="shared" si="179"/>
        <v>#DIV/0!</v>
      </c>
      <c r="AO129" s="2" t="e">
        <f t="shared" si="179"/>
        <v>#DIV/0!</v>
      </c>
      <c r="AP129" s="2" t="e">
        <f t="shared" si="179"/>
        <v>#DIV/0!</v>
      </c>
      <c r="AQ129" s="2" t="e">
        <f t="shared" si="179"/>
        <v>#DIV/0!</v>
      </c>
      <c r="AR129" s="2" t="e">
        <f t="shared" si="179"/>
        <v>#DIV/0!</v>
      </c>
      <c r="AS129" s="2" t="e">
        <f t="shared" si="179"/>
        <v>#DIV/0!</v>
      </c>
      <c r="AT129" s="2" t="e">
        <f t="shared" si="179"/>
        <v>#DIV/0!</v>
      </c>
      <c r="AU129" s="2" t="e">
        <f t="shared" si="179"/>
        <v>#DIV/0!</v>
      </c>
      <c r="AV129" s="2" t="e">
        <f t="shared" si="179"/>
        <v>#DIV/0!</v>
      </c>
      <c r="AW129" s="2" t="e">
        <f t="shared" si="179"/>
        <v>#DIV/0!</v>
      </c>
      <c r="AX129" s="2" t="e">
        <f t="shared" si="179"/>
        <v>#DIV/0!</v>
      </c>
      <c r="AY129" s="2" t="e">
        <f t="shared" si="179"/>
        <v>#DIV/0!</v>
      </c>
      <c r="AZ129" s="2" t="e">
        <f t="shared" si="179"/>
        <v>#DIV/0!</v>
      </c>
      <c r="BA129" s="2" t="e">
        <f t="shared" si="179"/>
        <v>#DIV/0!</v>
      </c>
      <c r="BB129" s="2" t="e">
        <f t="shared" si="179"/>
        <v>#DIV/0!</v>
      </c>
      <c r="BC129" s="2" t="e">
        <f t="shared" si="179"/>
        <v>#DIV/0!</v>
      </c>
      <c r="BD129" s="2" t="e">
        <f t="shared" si="179"/>
        <v>#DIV/0!</v>
      </c>
      <c r="BE129" s="2" t="e">
        <f t="shared" si="179"/>
        <v>#DIV/0!</v>
      </c>
      <c r="BF129" s="2" t="e">
        <f t="shared" si="179"/>
        <v>#DIV/0!</v>
      </c>
      <c r="BG129" s="2" t="e">
        <f t="shared" si="179"/>
        <v>#DIV/0!</v>
      </c>
      <c r="BH129" s="2" t="e">
        <f t="shared" si="179"/>
        <v>#DIV/0!</v>
      </c>
      <c r="BI129" s="2" t="e">
        <f t="shared" si="179"/>
        <v>#DIV/0!</v>
      </c>
      <c r="BJ129" s="2" t="e">
        <f t="shared" si="179"/>
        <v>#DIV/0!</v>
      </c>
      <c r="BK129" s="2" t="e">
        <f t="shared" si="179"/>
        <v>#DIV/0!</v>
      </c>
      <c r="BL129" s="2" t="e">
        <f t="shared" si="179"/>
        <v>#DIV/0!</v>
      </c>
      <c r="BM129" s="2" t="e">
        <f t="shared" si="179"/>
        <v>#DIV/0!</v>
      </c>
      <c r="BN129" s="2" t="e">
        <f t="shared" si="179"/>
        <v>#DIV/0!</v>
      </c>
      <c r="BO129" s="2" t="e">
        <f aca="true" t="shared" si="180" ref="BO129:DZ129">BO43+BO99+BO127</f>
        <v>#DIV/0!</v>
      </c>
      <c r="BP129" s="2" t="e">
        <f t="shared" si="180"/>
        <v>#DIV/0!</v>
      </c>
      <c r="BQ129" s="2" t="e">
        <f t="shared" si="180"/>
        <v>#DIV/0!</v>
      </c>
      <c r="BR129" s="2" t="e">
        <f t="shared" si="180"/>
        <v>#DIV/0!</v>
      </c>
      <c r="BS129" s="2" t="e">
        <f t="shared" si="180"/>
        <v>#DIV/0!</v>
      </c>
      <c r="BT129" s="2" t="e">
        <f t="shared" si="180"/>
        <v>#DIV/0!</v>
      </c>
      <c r="BU129" s="2" t="e">
        <f t="shared" si="180"/>
        <v>#DIV/0!</v>
      </c>
      <c r="BV129" s="2" t="e">
        <f t="shared" si="180"/>
        <v>#DIV/0!</v>
      </c>
      <c r="BW129" s="2" t="e">
        <f t="shared" si="180"/>
        <v>#DIV/0!</v>
      </c>
      <c r="BX129" s="2" t="e">
        <f t="shared" si="180"/>
        <v>#DIV/0!</v>
      </c>
      <c r="BY129" s="2" t="e">
        <f t="shared" si="180"/>
        <v>#DIV/0!</v>
      </c>
      <c r="BZ129" s="2" t="e">
        <f t="shared" si="180"/>
        <v>#DIV/0!</v>
      </c>
      <c r="CA129" s="2" t="e">
        <f t="shared" si="180"/>
        <v>#DIV/0!</v>
      </c>
      <c r="CB129" s="2" t="e">
        <f t="shared" si="180"/>
        <v>#DIV/0!</v>
      </c>
      <c r="CC129" s="2" t="e">
        <f t="shared" si="180"/>
        <v>#DIV/0!</v>
      </c>
      <c r="CD129" s="2" t="e">
        <f t="shared" si="180"/>
        <v>#DIV/0!</v>
      </c>
      <c r="CE129" s="2" t="e">
        <f t="shared" si="180"/>
        <v>#DIV/0!</v>
      </c>
      <c r="CF129" s="2" t="e">
        <f t="shared" si="180"/>
        <v>#DIV/0!</v>
      </c>
      <c r="CG129" s="2" t="e">
        <f t="shared" si="180"/>
        <v>#DIV/0!</v>
      </c>
      <c r="CH129" s="2" t="e">
        <f t="shared" si="180"/>
        <v>#DIV/0!</v>
      </c>
      <c r="CI129" s="2" t="e">
        <f t="shared" si="180"/>
        <v>#DIV/0!</v>
      </c>
      <c r="CJ129" s="2" t="e">
        <f t="shared" si="180"/>
        <v>#DIV/0!</v>
      </c>
      <c r="CK129" s="2" t="e">
        <f t="shared" si="180"/>
        <v>#DIV/0!</v>
      </c>
      <c r="CL129" s="2" t="e">
        <f t="shared" si="180"/>
        <v>#DIV/0!</v>
      </c>
      <c r="CM129" s="2" t="e">
        <f t="shared" si="180"/>
        <v>#DIV/0!</v>
      </c>
      <c r="CN129" s="2" t="e">
        <f t="shared" si="180"/>
        <v>#DIV/0!</v>
      </c>
      <c r="CO129" s="2" t="e">
        <f t="shared" si="180"/>
        <v>#DIV/0!</v>
      </c>
      <c r="CP129" s="2" t="e">
        <f t="shared" si="180"/>
        <v>#DIV/0!</v>
      </c>
      <c r="CQ129" s="2" t="e">
        <f t="shared" si="180"/>
        <v>#DIV/0!</v>
      </c>
      <c r="CR129" s="2" t="e">
        <f t="shared" si="180"/>
        <v>#DIV/0!</v>
      </c>
      <c r="CS129" s="2" t="e">
        <f t="shared" si="180"/>
        <v>#DIV/0!</v>
      </c>
      <c r="CT129" s="2" t="e">
        <f t="shared" si="180"/>
        <v>#DIV/0!</v>
      </c>
      <c r="CU129" s="2" t="e">
        <f t="shared" si="180"/>
        <v>#DIV/0!</v>
      </c>
      <c r="CV129" s="2" t="e">
        <f t="shared" si="180"/>
        <v>#DIV/0!</v>
      </c>
      <c r="CW129" s="2" t="e">
        <f t="shared" si="180"/>
        <v>#DIV/0!</v>
      </c>
      <c r="CX129" s="2" t="e">
        <f t="shared" si="180"/>
        <v>#DIV/0!</v>
      </c>
      <c r="CY129" s="2" t="e">
        <f t="shared" si="180"/>
        <v>#DIV/0!</v>
      </c>
      <c r="CZ129" s="2" t="e">
        <f t="shared" si="180"/>
        <v>#DIV/0!</v>
      </c>
      <c r="DA129" s="2" t="e">
        <f t="shared" si="180"/>
        <v>#DIV/0!</v>
      </c>
      <c r="DB129" s="2" t="e">
        <f t="shared" si="180"/>
        <v>#DIV/0!</v>
      </c>
      <c r="DC129" s="2" t="e">
        <f t="shared" si="180"/>
        <v>#DIV/0!</v>
      </c>
      <c r="DD129" s="2" t="e">
        <f t="shared" si="180"/>
        <v>#DIV/0!</v>
      </c>
      <c r="DE129" s="2" t="e">
        <f t="shared" si="180"/>
        <v>#DIV/0!</v>
      </c>
      <c r="DF129" s="2" t="e">
        <f t="shared" si="180"/>
        <v>#DIV/0!</v>
      </c>
      <c r="DG129" s="2" t="e">
        <f t="shared" si="180"/>
        <v>#DIV/0!</v>
      </c>
      <c r="DH129" s="2" t="e">
        <f t="shared" si="180"/>
        <v>#DIV/0!</v>
      </c>
      <c r="DI129" s="2" t="e">
        <f t="shared" si="180"/>
        <v>#DIV/0!</v>
      </c>
      <c r="DJ129" s="2" t="e">
        <f t="shared" si="180"/>
        <v>#DIV/0!</v>
      </c>
      <c r="DK129" s="2" t="e">
        <f t="shared" si="180"/>
        <v>#DIV/0!</v>
      </c>
      <c r="DL129" s="2" t="e">
        <f t="shared" si="180"/>
        <v>#DIV/0!</v>
      </c>
      <c r="DM129" s="2" t="e">
        <f t="shared" si="180"/>
        <v>#DIV/0!</v>
      </c>
      <c r="DN129" s="2" t="e">
        <f t="shared" si="180"/>
        <v>#DIV/0!</v>
      </c>
      <c r="DO129" s="2" t="e">
        <f t="shared" si="180"/>
        <v>#DIV/0!</v>
      </c>
      <c r="DP129" s="2" t="e">
        <f t="shared" si="180"/>
        <v>#DIV/0!</v>
      </c>
      <c r="DQ129" s="2" t="e">
        <f t="shared" si="180"/>
        <v>#DIV/0!</v>
      </c>
      <c r="DR129" s="2" t="e">
        <f t="shared" si="180"/>
        <v>#DIV/0!</v>
      </c>
      <c r="DS129" s="2" t="e">
        <f t="shared" si="180"/>
        <v>#DIV/0!</v>
      </c>
      <c r="DT129" s="2" t="e">
        <f t="shared" si="180"/>
        <v>#DIV/0!</v>
      </c>
      <c r="DU129" s="2" t="e">
        <f t="shared" si="180"/>
        <v>#DIV/0!</v>
      </c>
      <c r="DV129" s="2" t="e">
        <f t="shared" si="180"/>
        <v>#DIV/0!</v>
      </c>
      <c r="DW129" s="2" t="e">
        <f t="shared" si="180"/>
        <v>#DIV/0!</v>
      </c>
      <c r="DX129" s="2" t="e">
        <f t="shared" si="180"/>
        <v>#DIV/0!</v>
      </c>
      <c r="DY129" s="2" t="e">
        <f t="shared" si="180"/>
        <v>#DIV/0!</v>
      </c>
      <c r="DZ129" s="2" t="e">
        <f t="shared" si="180"/>
        <v>#DIV/0!</v>
      </c>
      <c r="EA129" s="2" t="e">
        <f aca="true" t="shared" si="181" ref="EA129:GL129">EA43+EA99+EA127</f>
        <v>#DIV/0!</v>
      </c>
      <c r="EB129" s="2" t="e">
        <f t="shared" si="181"/>
        <v>#DIV/0!</v>
      </c>
      <c r="EC129" s="2" t="e">
        <f t="shared" si="181"/>
        <v>#DIV/0!</v>
      </c>
      <c r="ED129" s="2" t="e">
        <f t="shared" si="181"/>
        <v>#DIV/0!</v>
      </c>
      <c r="EE129" s="2" t="e">
        <f t="shared" si="181"/>
        <v>#DIV/0!</v>
      </c>
      <c r="EF129" s="2" t="e">
        <f t="shared" si="181"/>
        <v>#DIV/0!</v>
      </c>
      <c r="EG129" s="2" t="e">
        <f t="shared" si="181"/>
        <v>#DIV/0!</v>
      </c>
      <c r="EH129" s="2" t="e">
        <f t="shared" si="181"/>
        <v>#DIV/0!</v>
      </c>
      <c r="EI129" s="2" t="e">
        <f t="shared" si="181"/>
        <v>#DIV/0!</v>
      </c>
      <c r="EJ129" s="2" t="e">
        <f t="shared" si="181"/>
        <v>#DIV/0!</v>
      </c>
      <c r="EK129" s="2" t="e">
        <f t="shared" si="181"/>
        <v>#DIV/0!</v>
      </c>
      <c r="EL129" s="2" t="e">
        <f t="shared" si="181"/>
        <v>#DIV/0!</v>
      </c>
      <c r="EM129" s="2" t="e">
        <f t="shared" si="181"/>
        <v>#DIV/0!</v>
      </c>
      <c r="EN129" s="2" t="e">
        <f t="shared" si="181"/>
        <v>#DIV/0!</v>
      </c>
      <c r="EO129" s="2" t="e">
        <f t="shared" si="181"/>
        <v>#DIV/0!</v>
      </c>
      <c r="EP129" s="2" t="e">
        <f t="shared" si="181"/>
        <v>#DIV/0!</v>
      </c>
      <c r="EQ129" s="2" t="e">
        <f t="shared" si="181"/>
        <v>#DIV/0!</v>
      </c>
      <c r="ER129" s="2" t="e">
        <f t="shared" si="181"/>
        <v>#DIV/0!</v>
      </c>
      <c r="ES129" s="2" t="e">
        <f t="shared" si="181"/>
        <v>#DIV/0!</v>
      </c>
      <c r="ET129" s="2" t="e">
        <f t="shared" si="181"/>
        <v>#DIV/0!</v>
      </c>
      <c r="EU129" s="2" t="e">
        <f t="shared" si="181"/>
        <v>#DIV/0!</v>
      </c>
      <c r="EV129" s="2" t="e">
        <f t="shared" si="181"/>
        <v>#DIV/0!</v>
      </c>
      <c r="EW129" s="2" t="e">
        <f t="shared" si="181"/>
        <v>#DIV/0!</v>
      </c>
      <c r="EX129" s="2" t="e">
        <f t="shared" si="181"/>
        <v>#DIV/0!</v>
      </c>
      <c r="EY129" s="2" t="e">
        <f t="shared" si="181"/>
        <v>#DIV/0!</v>
      </c>
      <c r="EZ129" s="2" t="e">
        <f t="shared" si="181"/>
        <v>#DIV/0!</v>
      </c>
      <c r="FA129" s="2" t="e">
        <f t="shared" si="181"/>
        <v>#DIV/0!</v>
      </c>
      <c r="FB129" s="2" t="e">
        <f t="shared" si="181"/>
        <v>#DIV/0!</v>
      </c>
      <c r="FC129" s="2" t="e">
        <f t="shared" si="181"/>
        <v>#DIV/0!</v>
      </c>
      <c r="FD129" s="2" t="e">
        <f t="shared" si="181"/>
        <v>#DIV/0!</v>
      </c>
      <c r="FE129" s="2" t="e">
        <f t="shared" si="181"/>
        <v>#DIV/0!</v>
      </c>
      <c r="FF129" s="2" t="e">
        <f t="shared" si="181"/>
        <v>#DIV/0!</v>
      </c>
      <c r="FG129" s="2" t="e">
        <f t="shared" si="181"/>
        <v>#DIV/0!</v>
      </c>
      <c r="FH129" s="2" t="e">
        <f t="shared" si="181"/>
        <v>#DIV/0!</v>
      </c>
      <c r="FI129" s="2" t="e">
        <f t="shared" si="181"/>
        <v>#DIV/0!</v>
      </c>
      <c r="FJ129" s="2" t="e">
        <f t="shared" si="181"/>
        <v>#DIV/0!</v>
      </c>
      <c r="FK129" s="2" t="e">
        <f t="shared" si="181"/>
        <v>#DIV/0!</v>
      </c>
      <c r="FL129" s="2" t="e">
        <f t="shared" si="181"/>
        <v>#DIV/0!</v>
      </c>
      <c r="FM129" s="2" t="e">
        <f t="shared" si="181"/>
        <v>#DIV/0!</v>
      </c>
      <c r="FN129" s="2" t="e">
        <f t="shared" si="181"/>
        <v>#DIV/0!</v>
      </c>
      <c r="FO129" s="2" t="e">
        <f t="shared" si="181"/>
        <v>#DIV/0!</v>
      </c>
      <c r="FP129" s="2" t="e">
        <f t="shared" si="181"/>
        <v>#DIV/0!</v>
      </c>
      <c r="FQ129" s="2" t="e">
        <f t="shared" si="181"/>
        <v>#DIV/0!</v>
      </c>
      <c r="FR129" s="2" t="e">
        <f t="shared" si="181"/>
        <v>#DIV/0!</v>
      </c>
      <c r="FS129" s="2" t="e">
        <f t="shared" si="181"/>
        <v>#DIV/0!</v>
      </c>
      <c r="FT129" s="2" t="e">
        <f t="shared" si="181"/>
        <v>#DIV/0!</v>
      </c>
      <c r="FU129" s="2" t="e">
        <f t="shared" si="181"/>
        <v>#DIV/0!</v>
      </c>
      <c r="FV129" s="2" t="e">
        <f t="shared" si="181"/>
        <v>#DIV/0!</v>
      </c>
      <c r="FW129" s="2" t="e">
        <f t="shared" si="181"/>
        <v>#DIV/0!</v>
      </c>
      <c r="FX129" s="2" t="e">
        <f t="shared" si="181"/>
        <v>#DIV/0!</v>
      </c>
      <c r="FY129" s="2" t="e">
        <f t="shared" si="181"/>
        <v>#DIV/0!</v>
      </c>
      <c r="FZ129" s="2" t="e">
        <f t="shared" si="181"/>
        <v>#DIV/0!</v>
      </c>
      <c r="GA129" s="2" t="e">
        <f t="shared" si="181"/>
        <v>#DIV/0!</v>
      </c>
      <c r="GB129" s="2" t="e">
        <f t="shared" si="181"/>
        <v>#DIV/0!</v>
      </c>
      <c r="GC129" s="2" t="e">
        <f t="shared" si="181"/>
        <v>#DIV/0!</v>
      </c>
      <c r="GD129" s="2" t="e">
        <f t="shared" si="181"/>
        <v>#DIV/0!</v>
      </c>
      <c r="GE129" s="2" t="e">
        <f t="shared" si="181"/>
        <v>#DIV/0!</v>
      </c>
      <c r="GF129" s="2" t="e">
        <f t="shared" si="181"/>
        <v>#DIV/0!</v>
      </c>
      <c r="GG129" s="2" t="e">
        <f t="shared" si="181"/>
        <v>#DIV/0!</v>
      </c>
      <c r="GH129" s="2" t="e">
        <f t="shared" si="181"/>
        <v>#DIV/0!</v>
      </c>
      <c r="GI129" s="2" t="e">
        <f t="shared" si="181"/>
        <v>#DIV/0!</v>
      </c>
      <c r="GJ129" s="2" t="e">
        <f t="shared" si="181"/>
        <v>#DIV/0!</v>
      </c>
      <c r="GK129" s="2" t="e">
        <f t="shared" si="181"/>
        <v>#DIV/0!</v>
      </c>
      <c r="GL129" s="2" t="e">
        <f t="shared" si="181"/>
        <v>#DIV/0!</v>
      </c>
      <c r="GM129" s="2" t="e">
        <f aca="true" t="shared" si="182" ref="GM129:IV129">GM43+GM99+GM127</f>
        <v>#DIV/0!</v>
      </c>
      <c r="GN129" s="2" t="e">
        <f t="shared" si="182"/>
        <v>#DIV/0!</v>
      </c>
      <c r="GO129" s="2" t="e">
        <f t="shared" si="182"/>
        <v>#DIV/0!</v>
      </c>
      <c r="GP129" s="2" t="e">
        <f t="shared" si="182"/>
        <v>#DIV/0!</v>
      </c>
      <c r="GQ129" s="2" t="e">
        <f t="shared" si="182"/>
        <v>#DIV/0!</v>
      </c>
      <c r="GR129" s="2" t="e">
        <f t="shared" si="182"/>
        <v>#DIV/0!</v>
      </c>
      <c r="GS129" s="2" t="e">
        <f t="shared" si="182"/>
        <v>#DIV/0!</v>
      </c>
      <c r="GT129" s="2" t="e">
        <f t="shared" si="182"/>
        <v>#DIV/0!</v>
      </c>
      <c r="GU129" s="2" t="e">
        <f t="shared" si="182"/>
        <v>#DIV/0!</v>
      </c>
      <c r="GV129" s="2" t="e">
        <f t="shared" si="182"/>
        <v>#DIV/0!</v>
      </c>
      <c r="GW129" s="2" t="e">
        <f t="shared" si="182"/>
        <v>#DIV/0!</v>
      </c>
      <c r="GX129" s="2" t="e">
        <f t="shared" si="182"/>
        <v>#DIV/0!</v>
      </c>
      <c r="GY129" s="2" t="e">
        <f t="shared" si="182"/>
        <v>#DIV/0!</v>
      </c>
      <c r="GZ129" s="2" t="e">
        <f t="shared" si="182"/>
        <v>#DIV/0!</v>
      </c>
      <c r="HA129" s="2" t="e">
        <f t="shared" si="182"/>
        <v>#DIV/0!</v>
      </c>
      <c r="HB129" s="2" t="e">
        <f t="shared" si="182"/>
        <v>#DIV/0!</v>
      </c>
      <c r="HC129" s="2" t="e">
        <f t="shared" si="182"/>
        <v>#DIV/0!</v>
      </c>
      <c r="HD129" s="2" t="e">
        <f t="shared" si="182"/>
        <v>#DIV/0!</v>
      </c>
      <c r="HE129" s="2" t="e">
        <f t="shared" si="182"/>
        <v>#DIV/0!</v>
      </c>
      <c r="HF129" s="2" t="e">
        <f t="shared" si="182"/>
        <v>#DIV/0!</v>
      </c>
      <c r="HG129" s="2" t="e">
        <f t="shared" si="182"/>
        <v>#DIV/0!</v>
      </c>
      <c r="HH129" s="2" t="e">
        <f t="shared" si="182"/>
        <v>#DIV/0!</v>
      </c>
      <c r="HI129" s="2" t="e">
        <f t="shared" si="182"/>
        <v>#DIV/0!</v>
      </c>
      <c r="HJ129" s="2" t="e">
        <f t="shared" si="182"/>
        <v>#DIV/0!</v>
      </c>
      <c r="HK129" s="2" t="e">
        <f t="shared" si="182"/>
        <v>#DIV/0!</v>
      </c>
      <c r="HL129" s="2" t="e">
        <f t="shared" si="182"/>
        <v>#DIV/0!</v>
      </c>
      <c r="HM129" s="2" t="e">
        <f t="shared" si="182"/>
        <v>#DIV/0!</v>
      </c>
      <c r="HN129" s="2" t="e">
        <f t="shared" si="182"/>
        <v>#DIV/0!</v>
      </c>
      <c r="HO129" s="2" t="e">
        <f t="shared" si="182"/>
        <v>#DIV/0!</v>
      </c>
      <c r="HP129" s="2" t="e">
        <f t="shared" si="182"/>
        <v>#DIV/0!</v>
      </c>
      <c r="HQ129" s="2" t="e">
        <f t="shared" si="182"/>
        <v>#DIV/0!</v>
      </c>
      <c r="HR129" s="2" t="e">
        <f t="shared" si="182"/>
        <v>#DIV/0!</v>
      </c>
      <c r="HS129" s="2" t="e">
        <f t="shared" si="182"/>
        <v>#DIV/0!</v>
      </c>
      <c r="HT129" s="2" t="e">
        <f t="shared" si="182"/>
        <v>#DIV/0!</v>
      </c>
      <c r="HU129" s="2" t="e">
        <f t="shared" si="182"/>
        <v>#DIV/0!</v>
      </c>
      <c r="HV129" s="2" t="e">
        <f t="shared" si="182"/>
        <v>#DIV/0!</v>
      </c>
      <c r="HW129" s="2" t="e">
        <f t="shared" si="182"/>
        <v>#DIV/0!</v>
      </c>
      <c r="HX129" s="2" t="e">
        <f t="shared" si="182"/>
        <v>#DIV/0!</v>
      </c>
      <c r="HY129" s="2" t="e">
        <f t="shared" si="182"/>
        <v>#DIV/0!</v>
      </c>
      <c r="HZ129" s="2" t="e">
        <f t="shared" si="182"/>
        <v>#DIV/0!</v>
      </c>
      <c r="IA129" s="2" t="e">
        <f t="shared" si="182"/>
        <v>#DIV/0!</v>
      </c>
      <c r="IB129" s="2" t="e">
        <f t="shared" si="182"/>
        <v>#DIV/0!</v>
      </c>
      <c r="IC129" s="2" t="e">
        <f t="shared" si="182"/>
        <v>#DIV/0!</v>
      </c>
      <c r="ID129" s="2" t="e">
        <f t="shared" si="182"/>
        <v>#DIV/0!</v>
      </c>
      <c r="IE129" s="2" t="e">
        <f t="shared" si="182"/>
        <v>#DIV/0!</v>
      </c>
      <c r="IF129" s="2" t="e">
        <f t="shared" si="182"/>
        <v>#DIV/0!</v>
      </c>
      <c r="IG129" s="2" t="e">
        <f t="shared" si="182"/>
        <v>#DIV/0!</v>
      </c>
      <c r="IH129" s="2" t="e">
        <f t="shared" si="182"/>
        <v>#DIV/0!</v>
      </c>
      <c r="II129" s="2" t="e">
        <f t="shared" si="182"/>
        <v>#DIV/0!</v>
      </c>
      <c r="IJ129" s="2" t="e">
        <f t="shared" si="182"/>
        <v>#DIV/0!</v>
      </c>
      <c r="IK129" s="2" t="e">
        <f t="shared" si="182"/>
        <v>#DIV/0!</v>
      </c>
      <c r="IL129" s="2" t="e">
        <f t="shared" si="182"/>
        <v>#DIV/0!</v>
      </c>
      <c r="IM129" s="2" t="e">
        <f t="shared" si="182"/>
        <v>#DIV/0!</v>
      </c>
      <c r="IN129" s="2" t="e">
        <f t="shared" si="182"/>
        <v>#DIV/0!</v>
      </c>
      <c r="IO129" s="2" t="e">
        <f t="shared" si="182"/>
        <v>#DIV/0!</v>
      </c>
      <c r="IP129" s="2" t="e">
        <f t="shared" si="182"/>
        <v>#DIV/0!</v>
      </c>
      <c r="IQ129" s="2" t="e">
        <f t="shared" si="182"/>
        <v>#DIV/0!</v>
      </c>
      <c r="IR129" s="2" t="e">
        <f t="shared" si="182"/>
        <v>#DIV/0!</v>
      </c>
      <c r="IS129" s="2" t="e">
        <f t="shared" si="182"/>
        <v>#REF!</v>
      </c>
      <c r="IT129" s="2" t="e">
        <f t="shared" si="182"/>
        <v>#REF!</v>
      </c>
      <c r="IU129" s="2" t="e">
        <f t="shared" si="182"/>
        <v>#REF!</v>
      </c>
      <c r="IV129" s="2" t="e">
        <f t="shared" si="182"/>
        <v>#REF!</v>
      </c>
    </row>
    <row r="130" spans="1:26" s="11" customFormat="1" ht="15.75">
      <c r="A130" s="122"/>
      <c r="B130" s="2"/>
      <c r="C130" s="123"/>
      <c r="D130" s="2"/>
      <c r="E130" s="2"/>
      <c r="F130" s="2"/>
      <c r="G130" s="2"/>
      <c r="H130" s="2"/>
      <c r="I130" s="2"/>
      <c r="J130" s="2"/>
      <c r="K130" s="2"/>
      <c r="L130" s="2"/>
      <c r="M130" s="3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13" s="11" customFormat="1" ht="16.5" thickBot="1">
      <c r="A131" s="16"/>
      <c r="B131" s="87"/>
      <c r="C131" s="87"/>
      <c r="D131" s="87"/>
      <c r="E131" s="84"/>
      <c r="F131" s="88"/>
      <c r="G131" s="89" t="s">
        <v>68</v>
      </c>
      <c r="H131" s="87"/>
      <c r="I131" s="87"/>
      <c r="J131" s="87"/>
      <c r="K131" s="87"/>
      <c r="L131" s="87"/>
      <c r="M131" s="90"/>
    </row>
    <row r="132" spans="1:26" s="11" customFormat="1" ht="12.75">
      <c r="A132" s="64" t="s">
        <v>42</v>
      </c>
      <c r="B132" s="4">
        <f aca="true" t="shared" si="183" ref="B132:Z132">$D$6*(B34^2+B35^2)/2+$B$15*$F$10^2/2</f>
        <v>53.699999999999996</v>
      </c>
      <c r="C132" s="4">
        <f t="shared" si="183"/>
        <v>53.7</v>
      </c>
      <c r="D132" s="4">
        <f t="shared" si="183"/>
        <v>53.699999999999996</v>
      </c>
      <c r="E132" s="4">
        <f t="shared" si="183"/>
        <v>53.699999999999996</v>
      </c>
      <c r="F132" s="4">
        <f t="shared" si="183"/>
        <v>53.69999999999998</v>
      </c>
      <c r="G132" s="4">
        <f t="shared" si="183"/>
        <v>53.70000000000002</v>
      </c>
      <c r="H132" s="4">
        <f t="shared" si="183"/>
        <v>53.69999999999999</v>
      </c>
      <c r="I132" s="4">
        <f t="shared" si="183"/>
        <v>53.69999999999998</v>
      </c>
      <c r="J132" s="4">
        <f t="shared" si="183"/>
        <v>53.70000000000002</v>
      </c>
      <c r="K132" s="4">
        <f t="shared" si="183"/>
        <v>53.7</v>
      </c>
      <c r="L132" s="4">
        <f t="shared" si="183"/>
        <v>53.69999999999999</v>
      </c>
      <c r="M132" s="15">
        <f t="shared" si="183"/>
        <v>53.7</v>
      </c>
      <c r="N132" s="2">
        <f t="shared" si="183"/>
        <v>53.7</v>
      </c>
      <c r="O132" s="2">
        <f t="shared" si="183"/>
        <v>53.7</v>
      </c>
      <c r="P132" s="2">
        <f t="shared" si="183"/>
        <v>53.70000000000002</v>
      </c>
      <c r="Q132" s="2">
        <f t="shared" si="183"/>
        <v>53.7</v>
      </c>
      <c r="R132" s="2">
        <f t="shared" si="183"/>
        <v>53.7</v>
      </c>
      <c r="S132" s="2">
        <f t="shared" si="183"/>
        <v>53.69999999999999</v>
      </c>
      <c r="T132" s="2">
        <f t="shared" si="183"/>
        <v>53.69999999999999</v>
      </c>
      <c r="U132" s="2">
        <f t="shared" si="183"/>
        <v>53.699999999999996</v>
      </c>
      <c r="V132" s="2">
        <f t="shared" si="183"/>
        <v>53.7</v>
      </c>
      <c r="W132" s="2">
        <f t="shared" si="183"/>
        <v>53.69999999999999</v>
      </c>
      <c r="X132" s="2">
        <f t="shared" si="183"/>
        <v>53.7</v>
      </c>
      <c r="Y132" s="2">
        <f t="shared" si="183"/>
        <v>53.699999999999996</v>
      </c>
      <c r="Z132" s="2">
        <f t="shared" si="183"/>
        <v>53.699999999999996</v>
      </c>
    </row>
    <row r="133" spans="1:26" s="11" customFormat="1" ht="12.75">
      <c r="A133" s="65" t="s">
        <v>63</v>
      </c>
      <c r="B133" s="2">
        <f aca="true" t="shared" si="184" ref="B133:Z133">$D$7*(B90^2+B91^2)/2+$D$15*B57^2/2</f>
        <v>65.67096609713059</v>
      </c>
      <c r="C133" s="2">
        <f t="shared" si="184"/>
        <v>65.97624634753177</v>
      </c>
      <c r="D133" s="2">
        <f t="shared" si="184"/>
        <v>66.28694953236185</v>
      </c>
      <c r="E133" s="2">
        <f t="shared" si="184"/>
        <v>66.60189797616562</v>
      </c>
      <c r="F133" s="2">
        <f t="shared" si="184"/>
        <v>66.92024741956541</v>
      </c>
      <c r="G133" s="2">
        <f t="shared" si="184"/>
        <v>67.24156694225492</v>
      </c>
      <c r="H133" s="2">
        <f t="shared" si="184"/>
        <v>67.56595856211045</v>
      </c>
      <c r="I133" s="2">
        <f t="shared" si="184"/>
        <v>67.89423448772844</v>
      </c>
      <c r="J133" s="2">
        <f t="shared" si="184"/>
        <v>68.2281799166732</v>
      </c>
      <c r="K133" s="2">
        <f t="shared" si="184"/>
        <v>68.5709454603017</v>
      </c>
      <c r="L133" s="2">
        <f t="shared" si="184"/>
        <v>68.92764038120761</v>
      </c>
      <c r="M133" s="35">
        <f t="shared" si="184"/>
        <v>69.30624449754548</v>
      </c>
      <c r="N133" s="2">
        <f t="shared" si="184"/>
        <v>69.71903951890827</v>
      </c>
      <c r="O133" s="2">
        <f t="shared" si="184"/>
        <v>70.18491321268718</v>
      </c>
      <c r="P133" s="2">
        <f t="shared" si="184"/>
        <v>70.73318249385888</v>
      </c>
      <c r="Q133" s="2">
        <f t="shared" si="184"/>
        <v>71.41016999188145</v>
      </c>
      <c r="R133" s="2">
        <f t="shared" si="184"/>
        <v>72.29101932020627</v>
      </c>
      <c r="S133" s="2">
        <f t="shared" si="184"/>
        <v>73.50207438598851</v>
      </c>
      <c r="T133" s="2">
        <f t="shared" si="184"/>
        <v>75.26613832183729</v>
      </c>
      <c r="U133" s="2">
        <f t="shared" si="184"/>
        <v>78.0019470983383</v>
      </c>
      <c r="V133" s="2">
        <f t="shared" si="184"/>
        <v>82.56806974453892</v>
      </c>
      <c r="W133" s="2">
        <f t="shared" si="184"/>
        <v>90.95832450350868</v>
      </c>
      <c r="X133" s="2">
        <f t="shared" si="184"/>
        <v>108.78339740784625</v>
      </c>
      <c r="Y133" s="2">
        <f t="shared" si="184"/>
        <v>158.24689162061313</v>
      </c>
      <c r="Z133" s="2">
        <f t="shared" si="184"/>
        <v>448.62242098144293</v>
      </c>
    </row>
    <row r="134" spans="1:26" s="11" customFormat="1" ht="12.75">
      <c r="A134" s="65" t="s">
        <v>67</v>
      </c>
      <c r="B134" s="2">
        <f aca="true" t="shared" si="185" ref="B134:Z134">$D$8*(B118^2+B119^2)/2+$F$15*B58^2/2</f>
        <v>21.99856890404306</v>
      </c>
      <c r="C134" s="2">
        <f t="shared" si="185"/>
        <v>22.254919512638317</v>
      </c>
      <c r="D134" s="2">
        <f t="shared" si="185"/>
        <v>22.517829668464813</v>
      </c>
      <c r="E134" s="2">
        <f t="shared" si="185"/>
        <v>22.788946844568514</v>
      </c>
      <c r="F134" s="2">
        <f t="shared" si="185"/>
        <v>23.070172890798766</v>
      </c>
      <c r="G134" s="2">
        <f t="shared" si="185"/>
        <v>23.363728771559966</v>
      </c>
      <c r="H134" s="2">
        <f t="shared" si="185"/>
        <v>23.672238844460185</v>
      </c>
      <c r="I134" s="2">
        <f t="shared" si="185"/>
        <v>23.998842150598716</v>
      </c>
      <c r="J134" s="2">
        <f t="shared" si="185"/>
        <v>24.347341647071616</v>
      </c>
      <c r="K134" s="2">
        <f t="shared" si="185"/>
        <v>24.722407701416493</v>
      </c>
      <c r="L134" s="2">
        <f t="shared" si="185"/>
        <v>25.129860767496865</v>
      </c>
      <c r="M134" s="35">
        <f t="shared" si="185"/>
        <v>25.57707226201258</v>
      </c>
      <c r="N134" s="2">
        <f t="shared" si="185"/>
        <v>26.073546493503315</v>
      </c>
      <c r="O134" s="2">
        <f t="shared" si="185"/>
        <v>26.631788198772625</v>
      </c>
      <c r="P134" s="2">
        <f t="shared" si="185"/>
        <v>27.268636166368655</v>
      </c>
      <c r="Q134" s="2">
        <f t="shared" si="185"/>
        <v>28.007388149662617</v>
      </c>
      <c r="R134" s="2">
        <f t="shared" si="185"/>
        <v>28.881333393255513</v>
      </c>
      <c r="S134" s="2">
        <f t="shared" si="185"/>
        <v>29.939933487393407</v>
      </c>
      <c r="T134" s="2">
        <f t="shared" si="185"/>
        <v>31.26033983716989</v>
      </c>
      <c r="U134" s="2">
        <f t="shared" si="185"/>
        <v>32.97063316011407</v>
      </c>
      <c r="V134" s="2">
        <f t="shared" si="185"/>
        <v>35.301863430320815</v>
      </c>
      <c r="W134" s="2">
        <f t="shared" si="185"/>
        <v>38.722525761525304</v>
      </c>
      <c r="X134" s="2">
        <f t="shared" si="185"/>
        <v>44.36820540733357</v>
      </c>
      <c r="Y134" s="2">
        <f t="shared" si="185"/>
        <v>56.00743409129915</v>
      </c>
      <c r="Z134" s="2">
        <f t="shared" si="185"/>
        <v>101.15792254005655</v>
      </c>
    </row>
    <row r="135" spans="1:256" s="11" customFormat="1" ht="13.5" thickBot="1">
      <c r="A135" s="66" t="s">
        <v>69</v>
      </c>
      <c r="B135" s="21">
        <f>SUM(B132:B134)</f>
        <v>141.36953500117363</v>
      </c>
      <c r="C135" s="21">
        <f aca="true" t="shared" si="186" ref="C135:BN135">SUM(C132:C134)</f>
        <v>141.9311658601701</v>
      </c>
      <c r="D135" s="21">
        <f t="shared" si="186"/>
        <v>142.50477920082665</v>
      </c>
      <c r="E135" s="21">
        <f t="shared" si="186"/>
        <v>143.0908448207341</v>
      </c>
      <c r="F135" s="21">
        <f t="shared" si="186"/>
        <v>143.69042031036417</v>
      </c>
      <c r="G135" s="21">
        <f t="shared" si="186"/>
        <v>144.3052957138149</v>
      </c>
      <c r="H135" s="21">
        <f t="shared" si="186"/>
        <v>144.93819740657062</v>
      </c>
      <c r="I135" s="21">
        <f t="shared" si="186"/>
        <v>145.59307663832712</v>
      </c>
      <c r="J135" s="21">
        <f t="shared" si="186"/>
        <v>146.27552156374483</v>
      </c>
      <c r="K135" s="21">
        <f t="shared" si="186"/>
        <v>146.9933531617182</v>
      </c>
      <c r="L135" s="21">
        <f t="shared" si="186"/>
        <v>147.75750114870448</v>
      </c>
      <c r="M135" s="21">
        <f t="shared" si="186"/>
        <v>148.58331675955807</v>
      </c>
      <c r="N135" s="21">
        <f t="shared" si="186"/>
        <v>149.4925860124116</v>
      </c>
      <c r="O135" s="21">
        <f t="shared" si="186"/>
        <v>150.5167014114598</v>
      </c>
      <c r="P135" s="21">
        <f t="shared" si="186"/>
        <v>151.70181866022756</v>
      </c>
      <c r="Q135" s="21">
        <f t="shared" si="186"/>
        <v>153.11755814154407</v>
      </c>
      <c r="R135" s="21">
        <f t="shared" si="186"/>
        <v>154.8723527134618</v>
      </c>
      <c r="S135" s="21">
        <f t="shared" si="186"/>
        <v>157.1420078733819</v>
      </c>
      <c r="T135" s="21">
        <f t="shared" si="186"/>
        <v>160.22647815900714</v>
      </c>
      <c r="U135" s="21">
        <f t="shared" si="186"/>
        <v>164.67258025845237</v>
      </c>
      <c r="V135" s="21">
        <f t="shared" si="186"/>
        <v>171.56993317485976</v>
      </c>
      <c r="W135" s="21">
        <f t="shared" si="186"/>
        <v>183.38085026503396</v>
      </c>
      <c r="X135" s="21">
        <f t="shared" si="186"/>
        <v>206.85160281517983</v>
      </c>
      <c r="Y135" s="21">
        <f t="shared" si="186"/>
        <v>267.95432571191225</v>
      </c>
      <c r="Z135" s="21">
        <f t="shared" si="186"/>
        <v>603.4803435214994</v>
      </c>
      <c r="AA135" s="21">
        <f t="shared" si="186"/>
        <v>0</v>
      </c>
      <c r="AB135" s="21">
        <f t="shared" si="186"/>
        <v>0</v>
      </c>
      <c r="AC135" s="21">
        <f t="shared" si="186"/>
        <v>0</v>
      </c>
      <c r="AD135" s="21">
        <f t="shared" si="186"/>
        <v>0</v>
      </c>
      <c r="AE135" s="21">
        <f t="shared" si="186"/>
        <v>0</v>
      </c>
      <c r="AF135" s="21">
        <f t="shared" si="186"/>
        <v>0</v>
      </c>
      <c r="AG135" s="21">
        <f t="shared" si="186"/>
        <v>0</v>
      </c>
      <c r="AH135" s="21">
        <f t="shared" si="186"/>
        <v>0</v>
      </c>
      <c r="AI135" s="21">
        <f t="shared" si="186"/>
        <v>0</v>
      </c>
      <c r="AJ135" s="21">
        <f t="shared" si="186"/>
        <v>0</v>
      </c>
      <c r="AK135" s="21">
        <f t="shared" si="186"/>
        <v>0</v>
      </c>
      <c r="AL135" s="21">
        <f t="shared" si="186"/>
        <v>0</v>
      </c>
      <c r="AM135" s="21">
        <f t="shared" si="186"/>
        <v>0</v>
      </c>
      <c r="AN135" s="21">
        <f t="shared" si="186"/>
        <v>0</v>
      </c>
      <c r="AO135" s="21">
        <f t="shared" si="186"/>
        <v>0</v>
      </c>
      <c r="AP135" s="21">
        <f t="shared" si="186"/>
        <v>0</v>
      </c>
      <c r="AQ135" s="21">
        <f t="shared" si="186"/>
        <v>0</v>
      </c>
      <c r="AR135" s="21">
        <f t="shared" si="186"/>
        <v>0</v>
      </c>
      <c r="AS135" s="21">
        <f t="shared" si="186"/>
        <v>0</v>
      </c>
      <c r="AT135" s="21">
        <f t="shared" si="186"/>
        <v>0</v>
      </c>
      <c r="AU135" s="21">
        <f t="shared" si="186"/>
        <v>0</v>
      </c>
      <c r="AV135" s="21">
        <f t="shared" si="186"/>
        <v>0</v>
      </c>
      <c r="AW135" s="21">
        <f t="shared" si="186"/>
        <v>0</v>
      </c>
      <c r="AX135" s="21">
        <f t="shared" si="186"/>
        <v>0</v>
      </c>
      <c r="AY135" s="21">
        <f t="shared" si="186"/>
        <v>0</v>
      </c>
      <c r="AZ135" s="21">
        <f t="shared" si="186"/>
        <v>0</v>
      </c>
      <c r="BA135" s="21">
        <f t="shared" si="186"/>
        <v>0</v>
      </c>
      <c r="BB135" s="21">
        <f t="shared" si="186"/>
        <v>0</v>
      </c>
      <c r="BC135" s="21">
        <f t="shared" si="186"/>
        <v>0</v>
      </c>
      <c r="BD135" s="21">
        <f t="shared" si="186"/>
        <v>0</v>
      </c>
      <c r="BE135" s="21">
        <f t="shared" si="186"/>
        <v>0</v>
      </c>
      <c r="BF135" s="21">
        <f t="shared" si="186"/>
        <v>0</v>
      </c>
      <c r="BG135" s="21">
        <f t="shared" si="186"/>
        <v>0</v>
      </c>
      <c r="BH135" s="21">
        <f t="shared" si="186"/>
        <v>0</v>
      </c>
      <c r="BI135" s="21">
        <f t="shared" si="186"/>
        <v>0</v>
      </c>
      <c r="BJ135" s="21">
        <f t="shared" si="186"/>
        <v>0</v>
      </c>
      <c r="BK135" s="21">
        <f t="shared" si="186"/>
        <v>0</v>
      </c>
      <c r="BL135" s="21">
        <f t="shared" si="186"/>
        <v>0</v>
      </c>
      <c r="BM135" s="21">
        <f t="shared" si="186"/>
        <v>0</v>
      </c>
      <c r="BN135" s="21">
        <f t="shared" si="186"/>
        <v>0</v>
      </c>
      <c r="BO135" s="21">
        <f aca="true" t="shared" si="187" ref="BO135:DZ135">SUM(BO132:BO134)</f>
        <v>0</v>
      </c>
      <c r="BP135" s="21">
        <f t="shared" si="187"/>
        <v>0</v>
      </c>
      <c r="BQ135" s="21">
        <f t="shared" si="187"/>
        <v>0</v>
      </c>
      <c r="BR135" s="21">
        <f t="shared" si="187"/>
        <v>0</v>
      </c>
      <c r="BS135" s="21">
        <f t="shared" si="187"/>
        <v>0</v>
      </c>
      <c r="BT135" s="21">
        <f t="shared" si="187"/>
        <v>0</v>
      </c>
      <c r="BU135" s="21">
        <f t="shared" si="187"/>
        <v>0</v>
      </c>
      <c r="BV135" s="21">
        <f t="shared" si="187"/>
        <v>0</v>
      </c>
      <c r="BW135" s="21">
        <f t="shared" si="187"/>
        <v>0</v>
      </c>
      <c r="BX135" s="21">
        <f t="shared" si="187"/>
        <v>0</v>
      </c>
      <c r="BY135" s="21">
        <f t="shared" si="187"/>
        <v>0</v>
      </c>
      <c r="BZ135" s="21">
        <f t="shared" si="187"/>
        <v>0</v>
      </c>
      <c r="CA135" s="21">
        <f t="shared" si="187"/>
        <v>0</v>
      </c>
      <c r="CB135" s="21">
        <f t="shared" si="187"/>
        <v>0</v>
      </c>
      <c r="CC135" s="21">
        <f t="shared" si="187"/>
        <v>0</v>
      </c>
      <c r="CD135" s="21">
        <f t="shared" si="187"/>
        <v>0</v>
      </c>
      <c r="CE135" s="21">
        <f t="shared" si="187"/>
        <v>0</v>
      </c>
      <c r="CF135" s="21">
        <f t="shared" si="187"/>
        <v>0</v>
      </c>
      <c r="CG135" s="21">
        <f t="shared" si="187"/>
        <v>0</v>
      </c>
      <c r="CH135" s="21">
        <f t="shared" si="187"/>
        <v>0</v>
      </c>
      <c r="CI135" s="21">
        <f t="shared" si="187"/>
        <v>0</v>
      </c>
      <c r="CJ135" s="21">
        <f t="shared" si="187"/>
        <v>0</v>
      </c>
      <c r="CK135" s="21">
        <f t="shared" si="187"/>
        <v>0</v>
      </c>
      <c r="CL135" s="21">
        <f t="shared" si="187"/>
        <v>0</v>
      </c>
      <c r="CM135" s="21">
        <f t="shared" si="187"/>
        <v>0</v>
      </c>
      <c r="CN135" s="21">
        <f t="shared" si="187"/>
        <v>0</v>
      </c>
      <c r="CO135" s="21">
        <f t="shared" si="187"/>
        <v>0</v>
      </c>
      <c r="CP135" s="21">
        <f t="shared" si="187"/>
        <v>0</v>
      </c>
      <c r="CQ135" s="21">
        <f t="shared" si="187"/>
        <v>0</v>
      </c>
      <c r="CR135" s="21">
        <f t="shared" si="187"/>
        <v>0</v>
      </c>
      <c r="CS135" s="21">
        <f t="shared" si="187"/>
        <v>0</v>
      </c>
      <c r="CT135" s="21">
        <f t="shared" si="187"/>
        <v>0</v>
      </c>
      <c r="CU135" s="21">
        <f t="shared" si="187"/>
        <v>0</v>
      </c>
      <c r="CV135" s="21">
        <f t="shared" si="187"/>
        <v>0</v>
      </c>
      <c r="CW135" s="21">
        <f t="shared" si="187"/>
        <v>0</v>
      </c>
      <c r="CX135" s="21">
        <f t="shared" si="187"/>
        <v>0</v>
      </c>
      <c r="CY135" s="21">
        <f t="shared" si="187"/>
        <v>0</v>
      </c>
      <c r="CZ135" s="21">
        <f t="shared" si="187"/>
        <v>0</v>
      </c>
      <c r="DA135" s="21">
        <f t="shared" si="187"/>
        <v>0</v>
      </c>
      <c r="DB135" s="21">
        <f t="shared" si="187"/>
        <v>0</v>
      </c>
      <c r="DC135" s="21">
        <f t="shared" si="187"/>
        <v>0</v>
      </c>
      <c r="DD135" s="21">
        <f t="shared" si="187"/>
        <v>0</v>
      </c>
      <c r="DE135" s="21">
        <f t="shared" si="187"/>
        <v>0</v>
      </c>
      <c r="DF135" s="21">
        <f t="shared" si="187"/>
        <v>0</v>
      </c>
      <c r="DG135" s="21">
        <f t="shared" si="187"/>
        <v>0</v>
      </c>
      <c r="DH135" s="21">
        <f t="shared" si="187"/>
        <v>0</v>
      </c>
      <c r="DI135" s="21">
        <f t="shared" si="187"/>
        <v>0</v>
      </c>
      <c r="DJ135" s="21">
        <f t="shared" si="187"/>
        <v>0</v>
      </c>
      <c r="DK135" s="21">
        <f t="shared" si="187"/>
        <v>0</v>
      </c>
      <c r="DL135" s="21">
        <f t="shared" si="187"/>
        <v>0</v>
      </c>
      <c r="DM135" s="21">
        <f t="shared" si="187"/>
        <v>0</v>
      </c>
      <c r="DN135" s="21">
        <f t="shared" si="187"/>
        <v>0</v>
      </c>
      <c r="DO135" s="21">
        <f t="shared" si="187"/>
        <v>0</v>
      </c>
      <c r="DP135" s="21">
        <f t="shared" si="187"/>
        <v>0</v>
      </c>
      <c r="DQ135" s="21">
        <f t="shared" si="187"/>
        <v>0</v>
      </c>
      <c r="DR135" s="21">
        <f t="shared" si="187"/>
        <v>0</v>
      </c>
      <c r="DS135" s="21">
        <f t="shared" si="187"/>
        <v>0</v>
      </c>
      <c r="DT135" s="21">
        <f t="shared" si="187"/>
        <v>0</v>
      </c>
      <c r="DU135" s="21">
        <f t="shared" si="187"/>
        <v>0</v>
      </c>
      <c r="DV135" s="21">
        <f t="shared" si="187"/>
        <v>0</v>
      </c>
      <c r="DW135" s="21">
        <f t="shared" si="187"/>
        <v>0</v>
      </c>
      <c r="DX135" s="21">
        <f t="shared" si="187"/>
        <v>0</v>
      </c>
      <c r="DY135" s="21">
        <f t="shared" si="187"/>
        <v>0</v>
      </c>
      <c r="DZ135" s="21">
        <f t="shared" si="187"/>
        <v>0</v>
      </c>
      <c r="EA135" s="21">
        <f aca="true" t="shared" si="188" ref="EA135:GL135">SUM(EA132:EA134)</f>
        <v>0</v>
      </c>
      <c r="EB135" s="21">
        <f t="shared" si="188"/>
        <v>0</v>
      </c>
      <c r="EC135" s="21">
        <f t="shared" si="188"/>
        <v>0</v>
      </c>
      <c r="ED135" s="21">
        <f t="shared" si="188"/>
        <v>0</v>
      </c>
      <c r="EE135" s="21">
        <f t="shared" si="188"/>
        <v>0</v>
      </c>
      <c r="EF135" s="21">
        <f t="shared" si="188"/>
        <v>0</v>
      </c>
      <c r="EG135" s="21">
        <f t="shared" si="188"/>
        <v>0</v>
      </c>
      <c r="EH135" s="21">
        <f t="shared" si="188"/>
        <v>0</v>
      </c>
      <c r="EI135" s="21">
        <f t="shared" si="188"/>
        <v>0</v>
      </c>
      <c r="EJ135" s="21">
        <f t="shared" si="188"/>
        <v>0</v>
      </c>
      <c r="EK135" s="21">
        <f t="shared" si="188"/>
        <v>0</v>
      </c>
      <c r="EL135" s="21">
        <f t="shared" si="188"/>
        <v>0</v>
      </c>
      <c r="EM135" s="21">
        <f t="shared" si="188"/>
        <v>0</v>
      </c>
      <c r="EN135" s="21">
        <f t="shared" si="188"/>
        <v>0</v>
      </c>
      <c r="EO135" s="21">
        <f t="shared" si="188"/>
        <v>0</v>
      </c>
      <c r="EP135" s="21">
        <f t="shared" si="188"/>
        <v>0</v>
      </c>
      <c r="EQ135" s="21">
        <f t="shared" si="188"/>
        <v>0</v>
      </c>
      <c r="ER135" s="21">
        <f t="shared" si="188"/>
        <v>0</v>
      </c>
      <c r="ES135" s="21">
        <f t="shared" si="188"/>
        <v>0</v>
      </c>
      <c r="ET135" s="21">
        <f t="shared" si="188"/>
        <v>0</v>
      </c>
      <c r="EU135" s="21">
        <f t="shared" si="188"/>
        <v>0</v>
      </c>
      <c r="EV135" s="21">
        <f t="shared" si="188"/>
        <v>0</v>
      </c>
      <c r="EW135" s="21">
        <f t="shared" si="188"/>
        <v>0</v>
      </c>
      <c r="EX135" s="21">
        <f t="shared" si="188"/>
        <v>0</v>
      </c>
      <c r="EY135" s="21">
        <f t="shared" si="188"/>
        <v>0</v>
      </c>
      <c r="EZ135" s="21">
        <f t="shared" si="188"/>
        <v>0</v>
      </c>
      <c r="FA135" s="21">
        <f t="shared" si="188"/>
        <v>0</v>
      </c>
      <c r="FB135" s="21">
        <f t="shared" si="188"/>
        <v>0</v>
      </c>
      <c r="FC135" s="21">
        <f t="shared" si="188"/>
        <v>0</v>
      </c>
      <c r="FD135" s="21">
        <f t="shared" si="188"/>
        <v>0</v>
      </c>
      <c r="FE135" s="21">
        <f t="shared" si="188"/>
        <v>0</v>
      </c>
      <c r="FF135" s="21">
        <f t="shared" si="188"/>
        <v>0</v>
      </c>
      <c r="FG135" s="21">
        <f t="shared" si="188"/>
        <v>0</v>
      </c>
      <c r="FH135" s="21">
        <f t="shared" si="188"/>
        <v>0</v>
      </c>
      <c r="FI135" s="21">
        <f t="shared" si="188"/>
        <v>0</v>
      </c>
      <c r="FJ135" s="21">
        <f t="shared" si="188"/>
        <v>0</v>
      </c>
      <c r="FK135" s="21">
        <f t="shared" si="188"/>
        <v>0</v>
      </c>
      <c r="FL135" s="21">
        <f t="shared" si="188"/>
        <v>0</v>
      </c>
      <c r="FM135" s="21">
        <f t="shared" si="188"/>
        <v>0</v>
      </c>
      <c r="FN135" s="21">
        <f t="shared" si="188"/>
        <v>0</v>
      </c>
      <c r="FO135" s="21">
        <f t="shared" si="188"/>
        <v>0</v>
      </c>
      <c r="FP135" s="21">
        <f t="shared" si="188"/>
        <v>0</v>
      </c>
      <c r="FQ135" s="21">
        <f t="shared" si="188"/>
        <v>0</v>
      </c>
      <c r="FR135" s="21">
        <f t="shared" si="188"/>
        <v>0</v>
      </c>
      <c r="FS135" s="21">
        <f t="shared" si="188"/>
        <v>0</v>
      </c>
      <c r="FT135" s="21">
        <f t="shared" si="188"/>
        <v>0</v>
      </c>
      <c r="FU135" s="21">
        <f t="shared" si="188"/>
        <v>0</v>
      </c>
      <c r="FV135" s="21">
        <f t="shared" si="188"/>
        <v>0</v>
      </c>
      <c r="FW135" s="21">
        <f t="shared" si="188"/>
        <v>0</v>
      </c>
      <c r="FX135" s="21">
        <f t="shared" si="188"/>
        <v>0</v>
      </c>
      <c r="FY135" s="21">
        <f t="shared" si="188"/>
        <v>0</v>
      </c>
      <c r="FZ135" s="21">
        <f t="shared" si="188"/>
        <v>0</v>
      </c>
      <c r="GA135" s="21">
        <f t="shared" si="188"/>
        <v>0</v>
      </c>
      <c r="GB135" s="21">
        <f t="shared" si="188"/>
        <v>0</v>
      </c>
      <c r="GC135" s="21">
        <f t="shared" si="188"/>
        <v>0</v>
      </c>
      <c r="GD135" s="21">
        <f t="shared" si="188"/>
        <v>0</v>
      </c>
      <c r="GE135" s="21">
        <f t="shared" si="188"/>
        <v>0</v>
      </c>
      <c r="GF135" s="21">
        <f t="shared" si="188"/>
        <v>0</v>
      </c>
      <c r="GG135" s="21">
        <f t="shared" si="188"/>
        <v>0</v>
      </c>
      <c r="GH135" s="21">
        <f t="shared" si="188"/>
        <v>0</v>
      </c>
      <c r="GI135" s="21">
        <f t="shared" si="188"/>
        <v>0</v>
      </c>
      <c r="GJ135" s="21">
        <f t="shared" si="188"/>
        <v>0</v>
      </c>
      <c r="GK135" s="21">
        <f t="shared" si="188"/>
        <v>0</v>
      </c>
      <c r="GL135" s="21">
        <f t="shared" si="188"/>
        <v>0</v>
      </c>
      <c r="GM135" s="21">
        <f aca="true" t="shared" si="189" ref="GM135:IV135">SUM(GM132:GM134)</f>
        <v>0</v>
      </c>
      <c r="GN135" s="21">
        <f t="shared" si="189"/>
        <v>0</v>
      </c>
      <c r="GO135" s="21">
        <f t="shared" si="189"/>
        <v>0</v>
      </c>
      <c r="GP135" s="21">
        <f t="shared" si="189"/>
        <v>0</v>
      </c>
      <c r="GQ135" s="21">
        <f t="shared" si="189"/>
        <v>0</v>
      </c>
      <c r="GR135" s="21">
        <f t="shared" si="189"/>
        <v>0</v>
      </c>
      <c r="GS135" s="21">
        <f t="shared" si="189"/>
        <v>0</v>
      </c>
      <c r="GT135" s="21">
        <f t="shared" si="189"/>
        <v>0</v>
      </c>
      <c r="GU135" s="21">
        <f t="shared" si="189"/>
        <v>0</v>
      </c>
      <c r="GV135" s="21">
        <f t="shared" si="189"/>
        <v>0</v>
      </c>
      <c r="GW135" s="21">
        <f t="shared" si="189"/>
        <v>0</v>
      </c>
      <c r="GX135" s="21">
        <f t="shared" si="189"/>
        <v>0</v>
      </c>
      <c r="GY135" s="21">
        <f t="shared" si="189"/>
        <v>0</v>
      </c>
      <c r="GZ135" s="21">
        <f t="shared" si="189"/>
        <v>0</v>
      </c>
      <c r="HA135" s="21">
        <f t="shared" si="189"/>
        <v>0</v>
      </c>
      <c r="HB135" s="21">
        <f t="shared" si="189"/>
        <v>0</v>
      </c>
      <c r="HC135" s="21">
        <f t="shared" si="189"/>
        <v>0</v>
      </c>
      <c r="HD135" s="21">
        <f t="shared" si="189"/>
        <v>0</v>
      </c>
      <c r="HE135" s="21">
        <f t="shared" si="189"/>
        <v>0</v>
      </c>
      <c r="HF135" s="21">
        <f t="shared" si="189"/>
        <v>0</v>
      </c>
      <c r="HG135" s="21">
        <f t="shared" si="189"/>
        <v>0</v>
      </c>
      <c r="HH135" s="21">
        <f t="shared" si="189"/>
        <v>0</v>
      </c>
      <c r="HI135" s="21">
        <f t="shared" si="189"/>
        <v>0</v>
      </c>
      <c r="HJ135" s="21">
        <f t="shared" si="189"/>
        <v>0</v>
      </c>
      <c r="HK135" s="21">
        <f t="shared" si="189"/>
        <v>0</v>
      </c>
      <c r="HL135" s="21">
        <f t="shared" si="189"/>
        <v>0</v>
      </c>
      <c r="HM135" s="21">
        <f t="shared" si="189"/>
        <v>0</v>
      </c>
      <c r="HN135" s="21">
        <f t="shared" si="189"/>
        <v>0</v>
      </c>
      <c r="HO135" s="21">
        <f t="shared" si="189"/>
        <v>0</v>
      </c>
      <c r="HP135" s="21">
        <f t="shared" si="189"/>
        <v>0</v>
      </c>
      <c r="HQ135" s="21">
        <f t="shared" si="189"/>
        <v>0</v>
      </c>
      <c r="HR135" s="21">
        <f t="shared" si="189"/>
        <v>0</v>
      </c>
      <c r="HS135" s="21">
        <f t="shared" si="189"/>
        <v>0</v>
      </c>
      <c r="HT135" s="21">
        <f t="shared" si="189"/>
        <v>0</v>
      </c>
      <c r="HU135" s="21">
        <f t="shared" si="189"/>
        <v>0</v>
      </c>
      <c r="HV135" s="21">
        <f t="shared" si="189"/>
        <v>0</v>
      </c>
      <c r="HW135" s="21">
        <f t="shared" si="189"/>
        <v>0</v>
      </c>
      <c r="HX135" s="21">
        <f t="shared" si="189"/>
        <v>0</v>
      </c>
      <c r="HY135" s="21">
        <f t="shared" si="189"/>
        <v>0</v>
      </c>
      <c r="HZ135" s="21">
        <f t="shared" si="189"/>
        <v>0</v>
      </c>
      <c r="IA135" s="21">
        <f t="shared" si="189"/>
        <v>0</v>
      </c>
      <c r="IB135" s="21">
        <f t="shared" si="189"/>
        <v>0</v>
      </c>
      <c r="IC135" s="21">
        <f t="shared" si="189"/>
        <v>0</v>
      </c>
      <c r="ID135" s="21">
        <f t="shared" si="189"/>
        <v>0</v>
      </c>
      <c r="IE135" s="21">
        <f t="shared" si="189"/>
        <v>0</v>
      </c>
      <c r="IF135" s="21">
        <f t="shared" si="189"/>
        <v>0</v>
      </c>
      <c r="IG135" s="21">
        <f t="shared" si="189"/>
        <v>0</v>
      </c>
      <c r="IH135" s="21">
        <f t="shared" si="189"/>
        <v>0</v>
      </c>
      <c r="II135" s="21">
        <f t="shared" si="189"/>
        <v>0</v>
      </c>
      <c r="IJ135" s="21">
        <f t="shared" si="189"/>
        <v>0</v>
      </c>
      <c r="IK135" s="21">
        <f t="shared" si="189"/>
        <v>0</v>
      </c>
      <c r="IL135" s="21">
        <f t="shared" si="189"/>
        <v>0</v>
      </c>
      <c r="IM135" s="21">
        <f t="shared" si="189"/>
        <v>0</v>
      </c>
      <c r="IN135" s="21">
        <f t="shared" si="189"/>
        <v>0</v>
      </c>
      <c r="IO135" s="21">
        <f t="shared" si="189"/>
        <v>0</v>
      </c>
      <c r="IP135" s="21">
        <f t="shared" si="189"/>
        <v>0</v>
      </c>
      <c r="IQ135" s="21">
        <f t="shared" si="189"/>
        <v>0</v>
      </c>
      <c r="IR135" s="21">
        <f t="shared" si="189"/>
        <v>0</v>
      </c>
      <c r="IS135" s="21">
        <f t="shared" si="189"/>
        <v>0</v>
      </c>
      <c r="IT135" s="21">
        <f t="shared" si="189"/>
        <v>0</v>
      </c>
      <c r="IU135" s="21">
        <f t="shared" si="189"/>
        <v>0</v>
      </c>
      <c r="IV135" s="21">
        <f t="shared" si="189"/>
        <v>0</v>
      </c>
    </row>
    <row r="136" spans="1:256" s="11" customFormat="1" ht="13.5" thickBot="1">
      <c r="A136" s="67" t="s">
        <v>112</v>
      </c>
      <c r="B136" s="28">
        <f>(C135-B135)/RADIANS($F$12)*$F$10</f>
        <v>32.17907786480455</v>
      </c>
      <c r="C136" s="28">
        <f aca="true" t="shared" si="190" ref="C136:BM136">(D135-C135)/RADIANS($F$12)*$F$10</f>
        <v>32.86562349202027</v>
      </c>
      <c r="D136" s="28">
        <f t="shared" si="190"/>
        <v>33.57908653841564</v>
      </c>
      <c r="E136" s="28">
        <f t="shared" si="190"/>
        <v>34.35314505529284</v>
      </c>
      <c r="F136" s="28">
        <f t="shared" si="190"/>
        <v>35.229765544130274</v>
      </c>
      <c r="G136" s="28">
        <f t="shared" si="190"/>
        <v>36.2625958415885</v>
      </c>
      <c r="H136" s="28">
        <f t="shared" si="190"/>
        <v>37.52181607041693</v>
      </c>
      <c r="I136" s="28">
        <f t="shared" si="190"/>
        <v>39.101213976555165</v>
      </c>
      <c r="J136" s="28">
        <f t="shared" si="190"/>
        <v>41.128720965005904</v>
      </c>
      <c r="K136" s="28">
        <f t="shared" si="190"/>
        <v>43.78245457773123</v>
      </c>
      <c r="L136" s="28">
        <f t="shared" si="190"/>
        <v>47.31574915792901</v>
      </c>
      <c r="M136" s="28">
        <f t="shared" si="190"/>
        <v>52.09729062952117</v>
      </c>
      <c r="N136" s="28">
        <f t="shared" si="190"/>
        <v>58.67749009981711</v>
      </c>
      <c r="O136" s="28">
        <f t="shared" si="190"/>
        <v>67.90221658254872</v>
      </c>
      <c r="P136" s="28">
        <f t="shared" si="190"/>
        <v>81.11589716947611</v>
      </c>
      <c r="Q136" s="28">
        <f t="shared" si="190"/>
        <v>100.54232288335182</v>
      </c>
      <c r="R136" s="28">
        <f t="shared" si="190"/>
        <v>130.0416616135128</v>
      </c>
      <c r="S136" s="28">
        <f t="shared" si="190"/>
        <v>176.72712939983722</v>
      </c>
      <c r="T136" s="28">
        <f t="shared" si="190"/>
        <v>254.74288558246613</v>
      </c>
      <c r="U136" s="28">
        <f t="shared" si="190"/>
        <v>395.1892119223929</v>
      </c>
      <c r="V136" s="28">
        <f t="shared" si="190"/>
        <v>676.7157014459168</v>
      </c>
      <c r="W136" s="28">
        <f t="shared" si="190"/>
        <v>1344.7750631192728</v>
      </c>
      <c r="X136" s="28">
        <f t="shared" si="190"/>
        <v>3500.9281387401475</v>
      </c>
      <c r="Y136" s="28">
        <f t="shared" si="190"/>
        <v>19224.22473732064</v>
      </c>
      <c r="Z136" s="28">
        <f t="shared" si="190"/>
        <v>-34576.876702887006</v>
      </c>
      <c r="AA136" s="28">
        <f t="shared" si="190"/>
        <v>0</v>
      </c>
      <c r="AB136" s="28">
        <f t="shared" si="190"/>
        <v>0</v>
      </c>
      <c r="AC136" s="28">
        <f t="shared" si="190"/>
        <v>0</v>
      </c>
      <c r="AD136" s="28">
        <f t="shared" si="190"/>
        <v>0</v>
      </c>
      <c r="AE136" s="28">
        <f t="shared" si="190"/>
        <v>0</v>
      </c>
      <c r="AF136" s="28">
        <f t="shared" si="190"/>
        <v>0</v>
      </c>
      <c r="AG136" s="28">
        <f t="shared" si="190"/>
        <v>0</v>
      </c>
      <c r="AH136" s="28">
        <f t="shared" si="190"/>
        <v>0</v>
      </c>
      <c r="AI136" s="28">
        <f t="shared" si="190"/>
        <v>0</v>
      </c>
      <c r="AJ136" s="28">
        <f t="shared" si="190"/>
        <v>0</v>
      </c>
      <c r="AK136" s="28">
        <f t="shared" si="190"/>
        <v>0</v>
      </c>
      <c r="AL136" s="28">
        <f t="shared" si="190"/>
        <v>0</v>
      </c>
      <c r="AM136" s="28">
        <f t="shared" si="190"/>
        <v>0</v>
      </c>
      <c r="AN136" s="28">
        <f t="shared" si="190"/>
        <v>0</v>
      </c>
      <c r="AO136" s="28">
        <f t="shared" si="190"/>
        <v>0</v>
      </c>
      <c r="AP136" s="28">
        <f t="shared" si="190"/>
        <v>0</v>
      </c>
      <c r="AQ136" s="28">
        <f t="shared" si="190"/>
        <v>0</v>
      </c>
      <c r="AR136" s="28">
        <f t="shared" si="190"/>
        <v>0</v>
      </c>
      <c r="AS136" s="28">
        <f t="shared" si="190"/>
        <v>0</v>
      </c>
      <c r="AT136" s="28">
        <f t="shared" si="190"/>
        <v>0</v>
      </c>
      <c r="AU136" s="28">
        <f t="shared" si="190"/>
        <v>0</v>
      </c>
      <c r="AV136" s="28">
        <f t="shared" si="190"/>
        <v>0</v>
      </c>
      <c r="AW136" s="28">
        <f t="shared" si="190"/>
        <v>0</v>
      </c>
      <c r="AX136" s="28">
        <f t="shared" si="190"/>
        <v>0</v>
      </c>
      <c r="AY136" s="28">
        <f t="shared" si="190"/>
        <v>0</v>
      </c>
      <c r="AZ136" s="28">
        <f t="shared" si="190"/>
        <v>0</v>
      </c>
      <c r="BA136" s="28">
        <f t="shared" si="190"/>
        <v>0</v>
      </c>
      <c r="BB136" s="28">
        <f t="shared" si="190"/>
        <v>0</v>
      </c>
      <c r="BC136" s="28">
        <f t="shared" si="190"/>
        <v>0</v>
      </c>
      <c r="BD136" s="28">
        <f t="shared" si="190"/>
        <v>0</v>
      </c>
      <c r="BE136" s="28">
        <f t="shared" si="190"/>
        <v>0</v>
      </c>
      <c r="BF136" s="28">
        <f t="shared" si="190"/>
        <v>0</v>
      </c>
      <c r="BG136" s="28">
        <f t="shared" si="190"/>
        <v>0</v>
      </c>
      <c r="BH136" s="28">
        <f t="shared" si="190"/>
        <v>0</v>
      </c>
      <c r="BI136" s="28">
        <f t="shared" si="190"/>
        <v>0</v>
      </c>
      <c r="BJ136" s="28">
        <f t="shared" si="190"/>
        <v>0</v>
      </c>
      <c r="BK136" s="28">
        <f t="shared" si="190"/>
        <v>0</v>
      </c>
      <c r="BL136" s="28">
        <f t="shared" si="190"/>
        <v>0</v>
      </c>
      <c r="BM136" s="28">
        <f t="shared" si="190"/>
        <v>0</v>
      </c>
      <c r="BN136" s="28">
        <f aca="true" t="shared" si="191" ref="BN136:DY136">(BO135-BN135)/RADIANS($F$12)*$F$10</f>
        <v>0</v>
      </c>
      <c r="BO136" s="28">
        <f t="shared" si="191"/>
        <v>0</v>
      </c>
      <c r="BP136" s="28">
        <f t="shared" si="191"/>
        <v>0</v>
      </c>
      <c r="BQ136" s="28">
        <f t="shared" si="191"/>
        <v>0</v>
      </c>
      <c r="BR136" s="28">
        <f t="shared" si="191"/>
        <v>0</v>
      </c>
      <c r="BS136" s="28">
        <f t="shared" si="191"/>
        <v>0</v>
      </c>
      <c r="BT136" s="28">
        <f t="shared" si="191"/>
        <v>0</v>
      </c>
      <c r="BU136" s="28">
        <f t="shared" si="191"/>
        <v>0</v>
      </c>
      <c r="BV136" s="28">
        <f t="shared" si="191"/>
        <v>0</v>
      </c>
      <c r="BW136" s="28">
        <f t="shared" si="191"/>
        <v>0</v>
      </c>
      <c r="BX136" s="28">
        <f t="shared" si="191"/>
        <v>0</v>
      </c>
      <c r="BY136" s="28">
        <f t="shared" si="191"/>
        <v>0</v>
      </c>
      <c r="BZ136" s="28">
        <f t="shared" si="191"/>
        <v>0</v>
      </c>
      <c r="CA136" s="28">
        <f t="shared" si="191"/>
        <v>0</v>
      </c>
      <c r="CB136" s="28">
        <f t="shared" si="191"/>
        <v>0</v>
      </c>
      <c r="CC136" s="28">
        <f t="shared" si="191"/>
        <v>0</v>
      </c>
      <c r="CD136" s="28">
        <f t="shared" si="191"/>
        <v>0</v>
      </c>
      <c r="CE136" s="28">
        <f t="shared" si="191"/>
        <v>0</v>
      </c>
      <c r="CF136" s="28">
        <f t="shared" si="191"/>
        <v>0</v>
      </c>
      <c r="CG136" s="28">
        <f t="shared" si="191"/>
        <v>0</v>
      </c>
      <c r="CH136" s="28">
        <f t="shared" si="191"/>
        <v>0</v>
      </c>
      <c r="CI136" s="28">
        <f t="shared" si="191"/>
        <v>0</v>
      </c>
      <c r="CJ136" s="28">
        <f t="shared" si="191"/>
        <v>0</v>
      </c>
      <c r="CK136" s="28">
        <f t="shared" si="191"/>
        <v>0</v>
      </c>
      <c r="CL136" s="28">
        <f t="shared" si="191"/>
        <v>0</v>
      </c>
      <c r="CM136" s="28">
        <f t="shared" si="191"/>
        <v>0</v>
      </c>
      <c r="CN136" s="28">
        <f t="shared" si="191"/>
        <v>0</v>
      </c>
      <c r="CO136" s="28">
        <f t="shared" si="191"/>
        <v>0</v>
      </c>
      <c r="CP136" s="28">
        <f t="shared" si="191"/>
        <v>0</v>
      </c>
      <c r="CQ136" s="28">
        <f t="shared" si="191"/>
        <v>0</v>
      </c>
      <c r="CR136" s="28">
        <f t="shared" si="191"/>
        <v>0</v>
      </c>
      <c r="CS136" s="28">
        <f t="shared" si="191"/>
        <v>0</v>
      </c>
      <c r="CT136" s="28">
        <f t="shared" si="191"/>
        <v>0</v>
      </c>
      <c r="CU136" s="28">
        <f t="shared" si="191"/>
        <v>0</v>
      </c>
      <c r="CV136" s="28">
        <f t="shared" si="191"/>
        <v>0</v>
      </c>
      <c r="CW136" s="28">
        <f t="shared" si="191"/>
        <v>0</v>
      </c>
      <c r="CX136" s="28">
        <f t="shared" si="191"/>
        <v>0</v>
      </c>
      <c r="CY136" s="28">
        <f t="shared" si="191"/>
        <v>0</v>
      </c>
      <c r="CZ136" s="28">
        <f t="shared" si="191"/>
        <v>0</v>
      </c>
      <c r="DA136" s="28">
        <f t="shared" si="191"/>
        <v>0</v>
      </c>
      <c r="DB136" s="28">
        <f t="shared" si="191"/>
        <v>0</v>
      </c>
      <c r="DC136" s="28">
        <f t="shared" si="191"/>
        <v>0</v>
      </c>
      <c r="DD136" s="28">
        <f t="shared" si="191"/>
        <v>0</v>
      </c>
      <c r="DE136" s="28">
        <f t="shared" si="191"/>
        <v>0</v>
      </c>
      <c r="DF136" s="28">
        <f t="shared" si="191"/>
        <v>0</v>
      </c>
      <c r="DG136" s="28">
        <f t="shared" si="191"/>
        <v>0</v>
      </c>
      <c r="DH136" s="28">
        <f t="shared" si="191"/>
        <v>0</v>
      </c>
      <c r="DI136" s="28">
        <f t="shared" si="191"/>
        <v>0</v>
      </c>
      <c r="DJ136" s="28">
        <f t="shared" si="191"/>
        <v>0</v>
      </c>
      <c r="DK136" s="28">
        <f t="shared" si="191"/>
        <v>0</v>
      </c>
      <c r="DL136" s="28">
        <f t="shared" si="191"/>
        <v>0</v>
      </c>
      <c r="DM136" s="28">
        <f t="shared" si="191"/>
        <v>0</v>
      </c>
      <c r="DN136" s="28">
        <f t="shared" si="191"/>
        <v>0</v>
      </c>
      <c r="DO136" s="28">
        <f t="shared" si="191"/>
        <v>0</v>
      </c>
      <c r="DP136" s="28">
        <f t="shared" si="191"/>
        <v>0</v>
      </c>
      <c r="DQ136" s="28">
        <f t="shared" si="191"/>
        <v>0</v>
      </c>
      <c r="DR136" s="28">
        <f t="shared" si="191"/>
        <v>0</v>
      </c>
      <c r="DS136" s="28">
        <f t="shared" si="191"/>
        <v>0</v>
      </c>
      <c r="DT136" s="28">
        <f t="shared" si="191"/>
        <v>0</v>
      </c>
      <c r="DU136" s="28">
        <f t="shared" si="191"/>
        <v>0</v>
      </c>
      <c r="DV136" s="28">
        <f t="shared" si="191"/>
        <v>0</v>
      </c>
      <c r="DW136" s="28">
        <f t="shared" si="191"/>
        <v>0</v>
      </c>
      <c r="DX136" s="28">
        <f t="shared" si="191"/>
        <v>0</v>
      </c>
      <c r="DY136" s="28">
        <f t="shared" si="191"/>
        <v>0</v>
      </c>
      <c r="DZ136" s="28">
        <f aca="true" t="shared" si="192" ref="DZ136:GK136">(EA135-DZ135)/RADIANS($F$12)*$F$10</f>
        <v>0</v>
      </c>
      <c r="EA136" s="28">
        <f t="shared" si="192"/>
        <v>0</v>
      </c>
      <c r="EB136" s="28">
        <f t="shared" si="192"/>
        <v>0</v>
      </c>
      <c r="EC136" s="28">
        <f t="shared" si="192"/>
        <v>0</v>
      </c>
      <c r="ED136" s="28">
        <f t="shared" si="192"/>
        <v>0</v>
      </c>
      <c r="EE136" s="28">
        <f t="shared" si="192"/>
        <v>0</v>
      </c>
      <c r="EF136" s="28">
        <f t="shared" si="192"/>
        <v>0</v>
      </c>
      <c r="EG136" s="28">
        <f t="shared" si="192"/>
        <v>0</v>
      </c>
      <c r="EH136" s="28">
        <f t="shared" si="192"/>
        <v>0</v>
      </c>
      <c r="EI136" s="28">
        <f t="shared" si="192"/>
        <v>0</v>
      </c>
      <c r="EJ136" s="28">
        <f t="shared" si="192"/>
        <v>0</v>
      </c>
      <c r="EK136" s="28">
        <f t="shared" si="192"/>
        <v>0</v>
      </c>
      <c r="EL136" s="28">
        <f t="shared" si="192"/>
        <v>0</v>
      </c>
      <c r="EM136" s="28">
        <f t="shared" si="192"/>
        <v>0</v>
      </c>
      <c r="EN136" s="28">
        <f t="shared" si="192"/>
        <v>0</v>
      </c>
      <c r="EO136" s="28">
        <f t="shared" si="192"/>
        <v>0</v>
      </c>
      <c r="EP136" s="28">
        <f t="shared" si="192"/>
        <v>0</v>
      </c>
      <c r="EQ136" s="28">
        <f t="shared" si="192"/>
        <v>0</v>
      </c>
      <c r="ER136" s="28">
        <f t="shared" si="192"/>
        <v>0</v>
      </c>
      <c r="ES136" s="28">
        <f t="shared" si="192"/>
        <v>0</v>
      </c>
      <c r="ET136" s="28">
        <f t="shared" si="192"/>
        <v>0</v>
      </c>
      <c r="EU136" s="28">
        <f t="shared" si="192"/>
        <v>0</v>
      </c>
      <c r="EV136" s="28">
        <f t="shared" si="192"/>
        <v>0</v>
      </c>
      <c r="EW136" s="28">
        <f t="shared" si="192"/>
        <v>0</v>
      </c>
      <c r="EX136" s="28">
        <f t="shared" si="192"/>
        <v>0</v>
      </c>
      <c r="EY136" s="28">
        <f t="shared" si="192"/>
        <v>0</v>
      </c>
      <c r="EZ136" s="28">
        <f t="shared" si="192"/>
        <v>0</v>
      </c>
      <c r="FA136" s="28">
        <f t="shared" si="192"/>
        <v>0</v>
      </c>
      <c r="FB136" s="28">
        <f t="shared" si="192"/>
        <v>0</v>
      </c>
      <c r="FC136" s="28">
        <f t="shared" si="192"/>
        <v>0</v>
      </c>
      <c r="FD136" s="28">
        <f t="shared" si="192"/>
        <v>0</v>
      </c>
      <c r="FE136" s="28">
        <f t="shared" si="192"/>
        <v>0</v>
      </c>
      <c r="FF136" s="28">
        <f t="shared" si="192"/>
        <v>0</v>
      </c>
      <c r="FG136" s="28">
        <f t="shared" si="192"/>
        <v>0</v>
      </c>
      <c r="FH136" s="28">
        <f t="shared" si="192"/>
        <v>0</v>
      </c>
      <c r="FI136" s="28">
        <f t="shared" si="192"/>
        <v>0</v>
      </c>
      <c r="FJ136" s="28">
        <f t="shared" si="192"/>
        <v>0</v>
      </c>
      <c r="FK136" s="28">
        <f t="shared" si="192"/>
        <v>0</v>
      </c>
      <c r="FL136" s="28">
        <f t="shared" si="192"/>
        <v>0</v>
      </c>
      <c r="FM136" s="28">
        <f t="shared" si="192"/>
        <v>0</v>
      </c>
      <c r="FN136" s="28">
        <f t="shared" si="192"/>
        <v>0</v>
      </c>
      <c r="FO136" s="28">
        <f t="shared" si="192"/>
        <v>0</v>
      </c>
      <c r="FP136" s="28">
        <f t="shared" si="192"/>
        <v>0</v>
      </c>
      <c r="FQ136" s="28">
        <f t="shared" si="192"/>
        <v>0</v>
      </c>
      <c r="FR136" s="28">
        <f t="shared" si="192"/>
        <v>0</v>
      </c>
      <c r="FS136" s="28">
        <f t="shared" si="192"/>
        <v>0</v>
      </c>
      <c r="FT136" s="28">
        <f t="shared" si="192"/>
        <v>0</v>
      </c>
      <c r="FU136" s="28">
        <f t="shared" si="192"/>
        <v>0</v>
      </c>
      <c r="FV136" s="28">
        <f t="shared" si="192"/>
        <v>0</v>
      </c>
      <c r="FW136" s="28">
        <f t="shared" si="192"/>
        <v>0</v>
      </c>
      <c r="FX136" s="28">
        <f t="shared" si="192"/>
        <v>0</v>
      </c>
      <c r="FY136" s="28">
        <f t="shared" si="192"/>
        <v>0</v>
      </c>
      <c r="FZ136" s="28">
        <f t="shared" si="192"/>
        <v>0</v>
      </c>
      <c r="GA136" s="28">
        <f t="shared" si="192"/>
        <v>0</v>
      </c>
      <c r="GB136" s="28">
        <f t="shared" si="192"/>
        <v>0</v>
      </c>
      <c r="GC136" s="28">
        <f t="shared" si="192"/>
        <v>0</v>
      </c>
      <c r="GD136" s="28">
        <f t="shared" si="192"/>
        <v>0</v>
      </c>
      <c r="GE136" s="28">
        <f t="shared" si="192"/>
        <v>0</v>
      </c>
      <c r="GF136" s="28">
        <f t="shared" si="192"/>
        <v>0</v>
      </c>
      <c r="GG136" s="28">
        <f t="shared" si="192"/>
        <v>0</v>
      </c>
      <c r="GH136" s="28">
        <f t="shared" si="192"/>
        <v>0</v>
      </c>
      <c r="GI136" s="28">
        <f t="shared" si="192"/>
        <v>0</v>
      </c>
      <c r="GJ136" s="28">
        <f t="shared" si="192"/>
        <v>0</v>
      </c>
      <c r="GK136" s="28">
        <f t="shared" si="192"/>
        <v>0</v>
      </c>
      <c r="GL136" s="28">
        <f aca="true" t="shared" si="193" ref="GL136:HQ136">(GM135-GL135)/RADIANS($F$12)*$F$10</f>
        <v>0</v>
      </c>
      <c r="GM136" s="28">
        <f t="shared" si="193"/>
        <v>0</v>
      </c>
      <c r="GN136" s="28">
        <f t="shared" si="193"/>
        <v>0</v>
      </c>
      <c r="GO136" s="28">
        <f t="shared" si="193"/>
        <v>0</v>
      </c>
      <c r="GP136" s="28">
        <f t="shared" si="193"/>
        <v>0</v>
      </c>
      <c r="GQ136" s="28">
        <f t="shared" si="193"/>
        <v>0</v>
      </c>
      <c r="GR136" s="28">
        <f t="shared" si="193"/>
        <v>0</v>
      </c>
      <c r="GS136" s="28">
        <f t="shared" si="193"/>
        <v>0</v>
      </c>
      <c r="GT136" s="28">
        <f t="shared" si="193"/>
        <v>0</v>
      </c>
      <c r="GU136" s="28">
        <f t="shared" si="193"/>
        <v>0</v>
      </c>
      <c r="GV136" s="28">
        <f t="shared" si="193"/>
        <v>0</v>
      </c>
      <c r="GW136" s="28">
        <f t="shared" si="193"/>
        <v>0</v>
      </c>
      <c r="GX136" s="28">
        <f t="shared" si="193"/>
        <v>0</v>
      </c>
      <c r="GY136" s="28">
        <f t="shared" si="193"/>
        <v>0</v>
      </c>
      <c r="GZ136" s="28">
        <f t="shared" si="193"/>
        <v>0</v>
      </c>
      <c r="HA136" s="28">
        <f t="shared" si="193"/>
        <v>0</v>
      </c>
      <c r="HB136" s="28">
        <f t="shared" si="193"/>
        <v>0</v>
      </c>
      <c r="HC136" s="28">
        <f t="shared" si="193"/>
        <v>0</v>
      </c>
      <c r="HD136" s="28">
        <f t="shared" si="193"/>
        <v>0</v>
      </c>
      <c r="HE136" s="28">
        <f t="shared" si="193"/>
        <v>0</v>
      </c>
      <c r="HF136" s="28">
        <f t="shared" si="193"/>
        <v>0</v>
      </c>
      <c r="HG136" s="28">
        <f t="shared" si="193"/>
        <v>0</v>
      </c>
      <c r="HH136" s="28">
        <f t="shared" si="193"/>
        <v>0</v>
      </c>
      <c r="HI136" s="28">
        <f t="shared" si="193"/>
        <v>0</v>
      </c>
      <c r="HJ136" s="28">
        <f t="shared" si="193"/>
        <v>0</v>
      </c>
      <c r="HK136" s="28">
        <f t="shared" si="193"/>
        <v>0</v>
      </c>
      <c r="HL136" s="28">
        <f t="shared" si="193"/>
        <v>0</v>
      </c>
      <c r="HM136" s="28">
        <f t="shared" si="193"/>
        <v>0</v>
      </c>
      <c r="HN136" s="28">
        <f t="shared" si="193"/>
        <v>0</v>
      </c>
      <c r="HO136" s="28">
        <f t="shared" si="193"/>
        <v>0</v>
      </c>
      <c r="HP136" s="28">
        <f t="shared" si="193"/>
        <v>0</v>
      </c>
      <c r="HQ136" s="28">
        <f t="shared" si="193"/>
        <v>0</v>
      </c>
      <c r="HR136" s="28">
        <f aca="true" t="shared" si="194" ref="HR136:IU136">(HS135-HR135)/RADIANS($F$12)*$F$10</f>
        <v>0</v>
      </c>
      <c r="HS136" s="28">
        <f t="shared" si="194"/>
        <v>0</v>
      </c>
      <c r="HT136" s="28">
        <f t="shared" si="194"/>
        <v>0</v>
      </c>
      <c r="HU136" s="28">
        <f t="shared" si="194"/>
        <v>0</v>
      </c>
      <c r="HV136" s="28">
        <f t="shared" si="194"/>
        <v>0</v>
      </c>
      <c r="HW136" s="28">
        <f t="shared" si="194"/>
        <v>0</v>
      </c>
      <c r="HX136" s="28">
        <f t="shared" si="194"/>
        <v>0</v>
      </c>
      <c r="HY136" s="28">
        <f t="shared" si="194"/>
        <v>0</v>
      </c>
      <c r="HZ136" s="28">
        <f t="shared" si="194"/>
        <v>0</v>
      </c>
      <c r="IA136" s="28">
        <f t="shared" si="194"/>
        <v>0</v>
      </c>
      <c r="IB136" s="28">
        <f t="shared" si="194"/>
        <v>0</v>
      </c>
      <c r="IC136" s="28">
        <f t="shared" si="194"/>
        <v>0</v>
      </c>
      <c r="ID136" s="28">
        <f t="shared" si="194"/>
        <v>0</v>
      </c>
      <c r="IE136" s="28">
        <f t="shared" si="194"/>
        <v>0</v>
      </c>
      <c r="IF136" s="28">
        <f t="shared" si="194"/>
        <v>0</v>
      </c>
      <c r="IG136" s="28">
        <f t="shared" si="194"/>
        <v>0</v>
      </c>
      <c r="IH136" s="28">
        <f t="shared" si="194"/>
        <v>0</v>
      </c>
      <c r="II136" s="28">
        <f t="shared" si="194"/>
        <v>0</v>
      </c>
      <c r="IJ136" s="28">
        <f t="shared" si="194"/>
        <v>0</v>
      </c>
      <c r="IK136" s="28">
        <f t="shared" si="194"/>
        <v>0</v>
      </c>
      <c r="IL136" s="28">
        <f t="shared" si="194"/>
        <v>0</v>
      </c>
      <c r="IM136" s="28">
        <f t="shared" si="194"/>
        <v>0</v>
      </c>
      <c r="IN136" s="28">
        <f t="shared" si="194"/>
        <v>0</v>
      </c>
      <c r="IO136" s="28">
        <f t="shared" si="194"/>
        <v>0</v>
      </c>
      <c r="IP136" s="28">
        <f t="shared" si="194"/>
        <v>0</v>
      </c>
      <c r="IQ136" s="28">
        <f t="shared" si="194"/>
        <v>0</v>
      </c>
      <c r="IR136" s="28">
        <f t="shared" si="194"/>
        <v>0</v>
      </c>
      <c r="IS136" s="28">
        <f t="shared" si="194"/>
        <v>0</v>
      </c>
      <c r="IT136" s="28">
        <f t="shared" si="194"/>
        <v>0</v>
      </c>
      <c r="IU136" s="28">
        <f t="shared" si="194"/>
        <v>0</v>
      </c>
      <c r="IV136" s="28" t="e">
        <f>(#REF!-IV135)/RADIANS($F$12)*$F$10</f>
        <v>#REF!</v>
      </c>
    </row>
    <row r="137" spans="1:13" s="11" customFormat="1" ht="16.5" thickBot="1">
      <c r="A137" s="91"/>
      <c r="B137" s="92"/>
      <c r="C137" s="92"/>
      <c r="D137" s="92"/>
      <c r="E137" s="92"/>
      <c r="F137" s="93" t="s">
        <v>70</v>
      </c>
      <c r="G137" s="92"/>
      <c r="H137" s="92"/>
      <c r="I137" s="92"/>
      <c r="J137" s="92"/>
      <c r="K137" s="92"/>
      <c r="L137" s="92"/>
      <c r="M137" s="94"/>
    </row>
    <row r="138" spans="1:26" s="11" customFormat="1" ht="15.75">
      <c r="A138" s="95" t="s">
        <v>72</v>
      </c>
      <c r="B138" s="96">
        <f>B74</f>
        <v>5.467838612715341</v>
      </c>
      <c r="C138" s="96">
        <f aca="true" t="shared" si="195" ref="C138:I138">C74</f>
        <v>5.325770218979359</v>
      </c>
      <c r="D138" s="96">
        <f t="shared" si="195"/>
        <v>5.182105734953216</v>
      </c>
      <c r="E138" s="96">
        <f t="shared" si="195"/>
        <v>5.036846420537368</v>
      </c>
      <c r="F138" s="96">
        <f t="shared" si="195"/>
        <v>4.889989091108618</v>
      </c>
      <c r="G138" s="96">
        <f t="shared" si="195"/>
        <v>4.741525279430809</v>
      </c>
      <c r="H138" s="96">
        <f t="shared" si="195"/>
        <v>4.59144019429181</v>
      </c>
      <c r="I138" s="96">
        <f t="shared" si="195"/>
        <v>4.4397114144626775</v>
      </c>
      <c r="J138" s="96">
        <f aca="true" t="shared" si="196" ref="J138:M139">J74</f>
        <v>4.286307233132489</v>
      </c>
      <c r="K138" s="96">
        <f t="shared" si="196"/>
        <v>4.131184533652215</v>
      </c>
      <c r="L138" s="96">
        <f t="shared" si="196"/>
        <v>3.974286026124522</v>
      </c>
      <c r="M138" s="97">
        <f t="shared" si="196"/>
        <v>3.815536595920398</v>
      </c>
      <c r="N138" s="10">
        <f aca="true" t="shared" si="197" ref="N138:Z138">N74</f>
        <v>3.65483839206372</v>
      </c>
      <c r="O138" s="10">
        <f t="shared" si="197"/>
        <v>3.4920640844134017</v>
      </c>
      <c r="P138" s="10">
        <f t="shared" si="197"/>
        <v>3.3270473860030902</v>
      </c>
      <c r="Q138" s="10">
        <f t="shared" si="197"/>
        <v>3.1595693592539513</v>
      </c>
      <c r="R138" s="10">
        <f t="shared" si="197"/>
        <v>2.989337975109518</v>
      </c>
      <c r="S138" s="10">
        <f t="shared" si="197"/>
        <v>2.815956381725023</v>
      </c>
      <c r="T138" s="10">
        <f t="shared" si="197"/>
        <v>2.638871222998995</v>
      </c>
      <c r="U138" s="10">
        <f t="shared" si="197"/>
        <v>2.4572832253724073</v>
      </c>
      <c r="V138" s="10">
        <f t="shared" si="197"/>
        <v>2.2699798857157822</v>
      </c>
      <c r="W138" s="10">
        <f t="shared" si="197"/>
        <v>2.0749871830329174</v>
      </c>
      <c r="X138" s="10">
        <f t="shared" si="197"/>
        <v>1.8687230822120302</v>
      </c>
      <c r="Y138" s="10">
        <f t="shared" si="197"/>
        <v>1.6433493929869405</v>
      </c>
      <c r="Z138" s="10">
        <f t="shared" si="197"/>
        <v>1.3726058861221189</v>
      </c>
    </row>
    <row r="139" spans="1:26" s="11" customFormat="1" ht="15.75">
      <c r="A139" s="70" t="s">
        <v>73</v>
      </c>
      <c r="B139" s="10">
        <f>B75</f>
        <v>5.379450695864899</v>
      </c>
      <c r="C139" s="10">
        <f aca="true" t="shared" si="198" ref="C139:I139">C75</f>
        <v>5.4307609687951475</v>
      </c>
      <c r="D139" s="10">
        <f t="shared" si="198"/>
        <v>5.480200582876814</v>
      </c>
      <c r="E139" s="10">
        <f t="shared" si="198"/>
        <v>5.527726057043693</v>
      </c>
      <c r="F139" s="10">
        <f t="shared" si="198"/>
        <v>5.573294263380459</v>
      </c>
      <c r="G139" s="10">
        <f t="shared" si="198"/>
        <v>5.6168622295550135</v>
      </c>
      <c r="H139" s="10">
        <f t="shared" si="198"/>
        <v>5.658386910836033</v>
      </c>
      <c r="I139" s="10">
        <f t="shared" si="198"/>
        <v>5.697824921813165</v>
      </c>
      <c r="J139" s="10">
        <f t="shared" si="196"/>
        <v>5.735132214599144</v>
      </c>
      <c r="K139" s="10">
        <f t="shared" si="196"/>
        <v>5.770263685465279</v>
      </c>
      <c r="L139" s="10">
        <f t="shared" si="196"/>
        <v>5.8031726847510665</v>
      </c>
      <c r="M139" s="98">
        <f t="shared" si="196"/>
        <v>5.833810394189719</v>
      </c>
      <c r="N139" s="10">
        <f aca="true" t="shared" si="199" ref="N139:Z139">N75</f>
        <v>5.862125019292343</v>
      </c>
      <c r="O139" s="10">
        <f t="shared" si="199"/>
        <v>5.888060718260359</v>
      </c>
      <c r="P139" s="10">
        <f t="shared" si="199"/>
        <v>5.911556145999595</v>
      </c>
      <c r="Q139" s="10">
        <f t="shared" si="199"/>
        <v>5.932542418790839</v>
      </c>
      <c r="R139" s="10">
        <f t="shared" si="199"/>
        <v>5.950940175229988</v>
      </c>
      <c r="S139" s="10">
        <f t="shared" si="199"/>
        <v>5.966655165255906</v>
      </c>
      <c r="T139" s="10">
        <f t="shared" si="199"/>
        <v>5.979571311455404</v>
      </c>
      <c r="U139" s="10">
        <f t="shared" si="199"/>
        <v>5.989539131100743</v>
      </c>
      <c r="V139" s="10">
        <f t="shared" si="199"/>
        <v>5.996354878719986</v>
      </c>
      <c r="W139" s="10">
        <f t="shared" si="199"/>
        <v>5.999718842166551</v>
      </c>
      <c r="X139" s="10">
        <f t="shared" si="199"/>
        <v>5.999138281414859</v>
      </c>
      <c r="Y139" s="10">
        <f t="shared" si="199"/>
        <v>5.993637993469507</v>
      </c>
      <c r="Z139" s="10">
        <f t="shared" si="199"/>
        <v>5.980299425662107</v>
      </c>
    </row>
    <row r="140" spans="1:26" s="11" customFormat="1" ht="15.75">
      <c r="A140" s="70" t="s">
        <v>74</v>
      </c>
      <c r="B140" s="10">
        <f aca="true" t="shared" si="200" ref="B140:Z140">B142*COS(B21)</f>
        <v>0</v>
      </c>
      <c r="C140" s="10">
        <f t="shared" si="200"/>
        <v>0</v>
      </c>
      <c r="D140" s="10">
        <f t="shared" si="200"/>
        <v>0</v>
      </c>
      <c r="E140" s="10">
        <f t="shared" si="200"/>
        <v>0</v>
      </c>
      <c r="F140" s="10">
        <f t="shared" si="200"/>
        <v>0</v>
      </c>
      <c r="G140" s="10">
        <f t="shared" si="200"/>
        <v>0</v>
      </c>
      <c r="H140" s="10">
        <f t="shared" si="200"/>
        <v>0</v>
      </c>
      <c r="I140" s="10">
        <f t="shared" si="200"/>
        <v>0</v>
      </c>
      <c r="J140" s="10">
        <f t="shared" si="200"/>
        <v>0</v>
      </c>
      <c r="K140" s="10">
        <f t="shared" si="200"/>
        <v>0</v>
      </c>
      <c r="L140" s="10">
        <f t="shared" si="200"/>
        <v>0</v>
      </c>
      <c r="M140" s="98">
        <f t="shared" si="200"/>
        <v>0</v>
      </c>
      <c r="N140" s="10">
        <f t="shared" si="200"/>
        <v>0</v>
      </c>
      <c r="O140" s="10">
        <f t="shared" si="200"/>
        <v>0</v>
      </c>
      <c r="P140" s="10">
        <f t="shared" si="200"/>
        <v>0</v>
      </c>
      <c r="Q140" s="10">
        <f t="shared" si="200"/>
        <v>0</v>
      </c>
      <c r="R140" s="10">
        <f t="shared" si="200"/>
        <v>0</v>
      </c>
      <c r="S140" s="10">
        <f t="shared" si="200"/>
        <v>0</v>
      </c>
      <c r="T140" s="10">
        <f t="shared" si="200"/>
        <v>0</v>
      </c>
      <c r="U140" s="10">
        <f t="shared" si="200"/>
        <v>0</v>
      </c>
      <c r="V140" s="10">
        <f t="shared" si="200"/>
        <v>0</v>
      </c>
      <c r="W140" s="10">
        <f t="shared" si="200"/>
        <v>0</v>
      </c>
      <c r="X140" s="10">
        <f t="shared" si="200"/>
        <v>0</v>
      </c>
      <c r="Y140" s="10">
        <f t="shared" si="200"/>
        <v>0</v>
      </c>
      <c r="Z140" s="10">
        <f t="shared" si="200"/>
        <v>0</v>
      </c>
    </row>
    <row r="141" spans="1:26" s="11" customFormat="1" ht="17.25" customHeight="1">
      <c r="A141" s="70" t="s">
        <v>75</v>
      </c>
      <c r="B141" s="3">
        <f aca="true" t="shared" si="201" ref="B141:Z141">B142*SIN(B21)</f>
        <v>0</v>
      </c>
      <c r="C141" s="8">
        <f t="shared" si="201"/>
        <v>0</v>
      </c>
      <c r="D141" s="8">
        <f t="shared" si="201"/>
        <v>0</v>
      </c>
      <c r="E141" s="8">
        <f t="shared" si="201"/>
        <v>0</v>
      </c>
      <c r="F141" s="8">
        <f t="shared" si="201"/>
        <v>0</v>
      </c>
      <c r="G141" s="8">
        <f t="shared" si="201"/>
        <v>0</v>
      </c>
      <c r="H141" s="8">
        <f t="shared" si="201"/>
        <v>0</v>
      </c>
      <c r="I141" s="8">
        <f t="shared" si="201"/>
        <v>0</v>
      </c>
      <c r="J141" s="8">
        <f t="shared" si="201"/>
        <v>0</v>
      </c>
      <c r="K141" s="8">
        <f t="shared" si="201"/>
        <v>0</v>
      </c>
      <c r="L141" s="8">
        <f t="shared" si="201"/>
        <v>0</v>
      </c>
      <c r="M141" s="99">
        <f t="shared" si="201"/>
        <v>0</v>
      </c>
      <c r="N141" s="8">
        <f t="shared" si="201"/>
        <v>0</v>
      </c>
      <c r="O141" s="8">
        <f t="shared" si="201"/>
        <v>0</v>
      </c>
      <c r="P141" s="8">
        <f t="shared" si="201"/>
        <v>0</v>
      </c>
      <c r="Q141" s="8">
        <f t="shared" si="201"/>
        <v>0</v>
      </c>
      <c r="R141" s="8">
        <f t="shared" si="201"/>
        <v>0</v>
      </c>
      <c r="S141" s="8">
        <f t="shared" si="201"/>
        <v>0</v>
      </c>
      <c r="T141" s="8">
        <f t="shared" si="201"/>
        <v>0</v>
      </c>
      <c r="U141" s="8">
        <f t="shared" si="201"/>
        <v>0</v>
      </c>
      <c r="V141" s="8">
        <f t="shared" si="201"/>
        <v>0</v>
      </c>
      <c r="W141" s="8">
        <f t="shared" si="201"/>
        <v>0</v>
      </c>
      <c r="X141" s="8">
        <f t="shared" si="201"/>
        <v>0</v>
      </c>
      <c r="Y141" s="8">
        <f t="shared" si="201"/>
        <v>0</v>
      </c>
      <c r="Z141" s="8">
        <f t="shared" si="201"/>
        <v>0</v>
      </c>
    </row>
    <row r="142" spans="1:26" s="11" customFormat="1" ht="16.5" thickBot="1">
      <c r="A142" s="71" t="s">
        <v>71</v>
      </c>
      <c r="B142" s="100">
        <f aca="true" t="shared" si="202" ref="B142:Z142">IF(OR(DEGREES(B21)&lt;30,DEGREES(B21)&gt;90),0,SIN(B21))</f>
        <v>0</v>
      </c>
      <c r="C142" s="100">
        <f t="shared" si="202"/>
        <v>0</v>
      </c>
      <c r="D142" s="100">
        <f t="shared" si="202"/>
        <v>0</v>
      </c>
      <c r="E142" s="100">
        <f t="shared" si="202"/>
        <v>0</v>
      </c>
      <c r="F142" s="100">
        <f t="shared" si="202"/>
        <v>0</v>
      </c>
      <c r="G142" s="100">
        <f t="shared" si="202"/>
        <v>0</v>
      </c>
      <c r="H142" s="100">
        <f t="shared" si="202"/>
        <v>0</v>
      </c>
      <c r="I142" s="100">
        <f t="shared" si="202"/>
        <v>0</v>
      </c>
      <c r="J142" s="100">
        <f t="shared" si="202"/>
        <v>0</v>
      </c>
      <c r="K142" s="100">
        <f t="shared" si="202"/>
        <v>0</v>
      </c>
      <c r="L142" s="100">
        <f t="shared" si="202"/>
        <v>0</v>
      </c>
      <c r="M142" s="101">
        <f t="shared" si="202"/>
        <v>0</v>
      </c>
      <c r="N142" s="9">
        <f t="shared" si="202"/>
        <v>0</v>
      </c>
      <c r="O142" s="9">
        <f t="shared" si="202"/>
        <v>0</v>
      </c>
      <c r="P142" s="9">
        <f t="shared" si="202"/>
        <v>0</v>
      </c>
      <c r="Q142" s="9">
        <f t="shared" si="202"/>
        <v>0</v>
      </c>
      <c r="R142" s="9">
        <f t="shared" si="202"/>
        <v>0</v>
      </c>
      <c r="S142" s="9">
        <f t="shared" si="202"/>
        <v>0</v>
      </c>
      <c r="T142" s="9">
        <f t="shared" si="202"/>
        <v>0</v>
      </c>
      <c r="U142" s="9">
        <f t="shared" si="202"/>
        <v>0</v>
      </c>
      <c r="V142" s="9">
        <f t="shared" si="202"/>
        <v>0</v>
      </c>
      <c r="W142" s="9">
        <f t="shared" si="202"/>
        <v>0</v>
      </c>
      <c r="X142" s="9">
        <f t="shared" si="202"/>
        <v>0</v>
      </c>
      <c r="Y142" s="9">
        <f t="shared" si="202"/>
        <v>0</v>
      </c>
      <c r="Z142" s="9">
        <f t="shared" si="202"/>
        <v>0</v>
      </c>
    </row>
    <row r="143" spans="1:256" s="11" customFormat="1" ht="16.5" thickBot="1">
      <c r="A143" s="121" t="s">
        <v>109</v>
      </c>
      <c r="B143" s="100">
        <v>0</v>
      </c>
      <c r="C143" s="100">
        <v>0</v>
      </c>
      <c r="D143" s="100">
        <v>0</v>
      </c>
      <c r="E143" s="100">
        <v>0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0</v>
      </c>
      <c r="O143" s="100">
        <v>0</v>
      </c>
      <c r="P143" s="100">
        <v>0</v>
      </c>
      <c r="Q143" s="100">
        <v>0</v>
      </c>
      <c r="R143" s="100">
        <v>0</v>
      </c>
      <c r="S143" s="100">
        <v>0</v>
      </c>
      <c r="T143" s="100">
        <v>0</v>
      </c>
      <c r="U143" s="100">
        <v>0</v>
      </c>
      <c r="V143" s="100">
        <v>0</v>
      </c>
      <c r="W143" s="100">
        <v>0</v>
      </c>
      <c r="X143" s="100">
        <v>0</v>
      </c>
      <c r="Y143" s="100">
        <v>0</v>
      </c>
      <c r="Z143" s="100">
        <v>0</v>
      </c>
      <c r="AA143" s="100">
        <v>0</v>
      </c>
      <c r="AB143" s="100">
        <v>0</v>
      </c>
      <c r="AC143" s="100">
        <v>0</v>
      </c>
      <c r="AD143" s="100">
        <v>0</v>
      </c>
      <c r="AE143" s="100">
        <v>0</v>
      </c>
      <c r="AF143" s="100">
        <v>0</v>
      </c>
      <c r="AG143" s="100">
        <v>0</v>
      </c>
      <c r="AH143" s="100">
        <v>0</v>
      </c>
      <c r="AI143" s="100">
        <v>0</v>
      </c>
      <c r="AJ143" s="100">
        <v>0</v>
      </c>
      <c r="AK143" s="100">
        <v>0</v>
      </c>
      <c r="AL143" s="100">
        <v>0</v>
      </c>
      <c r="AM143" s="100">
        <v>0</v>
      </c>
      <c r="AN143" s="100">
        <v>0</v>
      </c>
      <c r="AO143" s="100">
        <v>0</v>
      </c>
      <c r="AP143" s="100">
        <v>0</v>
      </c>
      <c r="AQ143" s="100">
        <v>0</v>
      </c>
      <c r="AR143" s="100">
        <v>0</v>
      </c>
      <c r="AS143" s="100">
        <v>0</v>
      </c>
      <c r="AT143" s="100">
        <v>0</v>
      </c>
      <c r="AU143" s="100">
        <v>0</v>
      </c>
      <c r="AV143" s="100">
        <v>0</v>
      </c>
      <c r="AW143" s="100">
        <v>0</v>
      </c>
      <c r="AX143" s="100">
        <v>0</v>
      </c>
      <c r="AY143" s="100">
        <v>0</v>
      </c>
      <c r="AZ143" s="100">
        <v>0</v>
      </c>
      <c r="BA143" s="100">
        <v>0</v>
      </c>
      <c r="BB143" s="100">
        <v>0</v>
      </c>
      <c r="BC143" s="100">
        <v>0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0</v>
      </c>
      <c r="BM143" s="100">
        <v>0</v>
      </c>
      <c r="BN143" s="100">
        <v>0</v>
      </c>
      <c r="BO143" s="100">
        <v>0</v>
      </c>
      <c r="BP143" s="100">
        <v>0</v>
      </c>
      <c r="BQ143" s="100">
        <v>0</v>
      </c>
      <c r="BR143" s="100">
        <v>0</v>
      </c>
      <c r="BS143" s="100">
        <v>0</v>
      </c>
      <c r="BT143" s="100">
        <v>0</v>
      </c>
      <c r="BU143" s="100">
        <v>0</v>
      </c>
      <c r="BV143" s="100">
        <v>0</v>
      </c>
      <c r="BW143" s="100">
        <v>0</v>
      </c>
      <c r="BX143" s="100">
        <v>0</v>
      </c>
      <c r="BY143" s="100">
        <v>0</v>
      </c>
      <c r="BZ143" s="100">
        <v>0</v>
      </c>
      <c r="CA143" s="100">
        <v>0</v>
      </c>
      <c r="CB143" s="100">
        <v>0</v>
      </c>
      <c r="CC143" s="100">
        <v>0</v>
      </c>
      <c r="CD143" s="100">
        <v>0</v>
      </c>
      <c r="CE143" s="100">
        <v>0</v>
      </c>
      <c r="CF143" s="100">
        <v>0</v>
      </c>
      <c r="CG143" s="100">
        <v>0</v>
      </c>
      <c r="CH143" s="100">
        <v>0</v>
      </c>
      <c r="CI143" s="100">
        <v>0</v>
      </c>
      <c r="CJ143" s="100">
        <v>0</v>
      </c>
      <c r="CK143" s="100">
        <v>0</v>
      </c>
      <c r="CL143" s="100">
        <v>0</v>
      </c>
      <c r="CM143" s="100">
        <v>0</v>
      </c>
      <c r="CN143" s="100">
        <v>0</v>
      </c>
      <c r="CO143" s="100">
        <v>0</v>
      </c>
      <c r="CP143" s="100">
        <v>0</v>
      </c>
      <c r="CQ143" s="100">
        <v>0</v>
      </c>
      <c r="CR143" s="100">
        <v>0</v>
      </c>
      <c r="CS143" s="100">
        <v>0</v>
      </c>
      <c r="CT143" s="100">
        <v>0</v>
      </c>
      <c r="CU143" s="100">
        <v>0</v>
      </c>
      <c r="CV143" s="100">
        <v>0</v>
      </c>
      <c r="CW143" s="100">
        <v>0</v>
      </c>
      <c r="CX143" s="100">
        <v>0</v>
      </c>
      <c r="CY143" s="100">
        <v>0</v>
      </c>
      <c r="CZ143" s="100">
        <v>0</v>
      </c>
      <c r="DA143" s="100">
        <v>0</v>
      </c>
      <c r="DB143" s="100">
        <v>0</v>
      </c>
      <c r="DC143" s="100">
        <v>0</v>
      </c>
      <c r="DD143" s="100">
        <v>0</v>
      </c>
      <c r="DE143" s="100">
        <v>0</v>
      </c>
      <c r="DF143" s="100">
        <v>0</v>
      </c>
      <c r="DG143" s="100">
        <v>0</v>
      </c>
      <c r="DH143" s="100">
        <v>0</v>
      </c>
      <c r="DI143" s="100">
        <v>0</v>
      </c>
      <c r="DJ143" s="100">
        <v>0</v>
      </c>
      <c r="DK143" s="100">
        <v>0</v>
      </c>
      <c r="DL143" s="100">
        <v>0</v>
      </c>
      <c r="DM143" s="100">
        <v>0</v>
      </c>
      <c r="DN143" s="100">
        <v>0</v>
      </c>
      <c r="DO143" s="100">
        <v>0</v>
      </c>
      <c r="DP143" s="100">
        <v>0</v>
      </c>
      <c r="DQ143" s="100">
        <v>0</v>
      </c>
      <c r="DR143" s="100">
        <v>0</v>
      </c>
      <c r="DS143" s="100">
        <v>0</v>
      </c>
      <c r="DT143" s="100">
        <v>0</v>
      </c>
      <c r="DU143" s="100">
        <v>0</v>
      </c>
      <c r="DV143" s="100">
        <v>0</v>
      </c>
      <c r="DW143" s="100">
        <v>0</v>
      </c>
      <c r="DX143" s="100">
        <v>0</v>
      </c>
      <c r="DY143" s="100">
        <v>0</v>
      </c>
      <c r="DZ143" s="100">
        <v>0</v>
      </c>
      <c r="EA143" s="100">
        <v>0</v>
      </c>
      <c r="EB143" s="100">
        <v>0</v>
      </c>
      <c r="EC143" s="100">
        <v>0</v>
      </c>
      <c r="ED143" s="100">
        <v>0</v>
      </c>
      <c r="EE143" s="100">
        <v>0</v>
      </c>
      <c r="EF143" s="100">
        <v>0</v>
      </c>
      <c r="EG143" s="100">
        <v>0</v>
      </c>
      <c r="EH143" s="100">
        <v>0</v>
      </c>
      <c r="EI143" s="100">
        <v>0</v>
      </c>
      <c r="EJ143" s="100">
        <v>0</v>
      </c>
      <c r="EK143" s="100">
        <v>0</v>
      </c>
      <c r="EL143" s="100">
        <v>0</v>
      </c>
      <c r="EM143" s="100">
        <v>0</v>
      </c>
      <c r="EN143" s="100">
        <v>0</v>
      </c>
      <c r="EO143" s="100">
        <v>0</v>
      </c>
      <c r="EP143" s="100">
        <v>0</v>
      </c>
      <c r="EQ143" s="100">
        <v>0</v>
      </c>
      <c r="ER143" s="100">
        <v>0</v>
      </c>
      <c r="ES143" s="100">
        <v>0</v>
      </c>
      <c r="ET143" s="100">
        <v>0</v>
      </c>
      <c r="EU143" s="100">
        <v>0</v>
      </c>
      <c r="EV143" s="100">
        <v>0</v>
      </c>
      <c r="EW143" s="100">
        <v>0</v>
      </c>
      <c r="EX143" s="100">
        <v>0</v>
      </c>
      <c r="EY143" s="100">
        <v>0</v>
      </c>
      <c r="EZ143" s="100">
        <v>0</v>
      </c>
      <c r="FA143" s="100">
        <v>0</v>
      </c>
      <c r="FB143" s="100">
        <v>0</v>
      </c>
      <c r="FC143" s="100">
        <v>0</v>
      </c>
      <c r="FD143" s="100">
        <v>0</v>
      </c>
      <c r="FE143" s="100">
        <v>0</v>
      </c>
      <c r="FF143" s="100">
        <v>0</v>
      </c>
      <c r="FG143" s="100">
        <v>0</v>
      </c>
      <c r="FH143" s="100">
        <v>0</v>
      </c>
      <c r="FI143" s="100">
        <v>0</v>
      </c>
      <c r="FJ143" s="100">
        <v>0</v>
      </c>
      <c r="FK143" s="100">
        <v>0</v>
      </c>
      <c r="FL143" s="100">
        <v>0</v>
      </c>
      <c r="FM143" s="100">
        <v>0</v>
      </c>
      <c r="FN143" s="100">
        <v>0</v>
      </c>
      <c r="FO143" s="100">
        <v>0</v>
      </c>
      <c r="FP143" s="100">
        <v>0</v>
      </c>
      <c r="FQ143" s="100">
        <v>0</v>
      </c>
      <c r="FR143" s="100">
        <v>0</v>
      </c>
      <c r="FS143" s="100">
        <v>0</v>
      </c>
      <c r="FT143" s="100">
        <v>0</v>
      </c>
      <c r="FU143" s="100">
        <v>0</v>
      </c>
      <c r="FV143" s="100">
        <v>0</v>
      </c>
      <c r="FW143" s="100">
        <v>0</v>
      </c>
      <c r="FX143" s="100">
        <v>0</v>
      </c>
      <c r="FY143" s="100">
        <v>0</v>
      </c>
      <c r="FZ143" s="100">
        <v>0</v>
      </c>
      <c r="GA143" s="100">
        <v>0</v>
      </c>
      <c r="GB143" s="100">
        <v>0</v>
      </c>
      <c r="GC143" s="100">
        <v>0</v>
      </c>
      <c r="GD143" s="100">
        <v>0</v>
      </c>
      <c r="GE143" s="100">
        <v>0</v>
      </c>
      <c r="GF143" s="100">
        <v>0</v>
      </c>
      <c r="GG143" s="100">
        <v>0</v>
      </c>
      <c r="GH143" s="100">
        <v>0</v>
      </c>
      <c r="GI143" s="100">
        <v>0</v>
      </c>
      <c r="GJ143" s="100">
        <v>0</v>
      </c>
      <c r="GK143" s="100">
        <v>0</v>
      </c>
      <c r="GL143" s="100">
        <v>0</v>
      </c>
      <c r="GM143" s="100">
        <v>0</v>
      </c>
      <c r="GN143" s="100">
        <v>0</v>
      </c>
      <c r="GO143" s="100">
        <v>0</v>
      </c>
      <c r="GP143" s="100">
        <v>0</v>
      </c>
      <c r="GQ143" s="100">
        <v>0</v>
      </c>
      <c r="GR143" s="100">
        <v>0</v>
      </c>
      <c r="GS143" s="100">
        <v>0</v>
      </c>
      <c r="GT143" s="100">
        <v>0</v>
      </c>
      <c r="GU143" s="100">
        <v>0</v>
      </c>
      <c r="GV143" s="100">
        <v>0</v>
      </c>
      <c r="GW143" s="100">
        <v>0</v>
      </c>
      <c r="GX143" s="100">
        <v>0</v>
      </c>
      <c r="GY143" s="100">
        <v>0</v>
      </c>
      <c r="GZ143" s="100">
        <v>0</v>
      </c>
      <c r="HA143" s="100">
        <v>0</v>
      </c>
      <c r="HB143" s="100">
        <v>0</v>
      </c>
      <c r="HC143" s="100">
        <v>0</v>
      </c>
      <c r="HD143" s="100">
        <v>0</v>
      </c>
      <c r="HE143" s="100">
        <v>0</v>
      </c>
      <c r="HF143" s="100">
        <v>0</v>
      </c>
      <c r="HG143" s="100">
        <v>0</v>
      </c>
      <c r="HH143" s="100">
        <v>0</v>
      </c>
      <c r="HI143" s="100">
        <v>0</v>
      </c>
      <c r="HJ143" s="100">
        <v>0</v>
      </c>
      <c r="HK143" s="100">
        <v>0</v>
      </c>
      <c r="HL143" s="100">
        <v>0</v>
      </c>
      <c r="HM143" s="100">
        <v>0</v>
      </c>
      <c r="HN143" s="100">
        <v>0</v>
      </c>
      <c r="HO143" s="100">
        <v>0</v>
      </c>
      <c r="HP143" s="100">
        <v>0</v>
      </c>
      <c r="HQ143" s="100">
        <v>0</v>
      </c>
      <c r="HR143" s="100">
        <v>0</v>
      </c>
      <c r="HS143" s="100">
        <v>0</v>
      </c>
      <c r="HT143" s="100">
        <v>0</v>
      </c>
      <c r="HU143" s="100">
        <v>0</v>
      </c>
      <c r="HV143" s="100">
        <v>0</v>
      </c>
      <c r="HW143" s="100">
        <v>0</v>
      </c>
      <c r="HX143" s="100">
        <v>0</v>
      </c>
      <c r="HY143" s="100">
        <v>0</v>
      </c>
      <c r="HZ143" s="100">
        <v>0</v>
      </c>
      <c r="IA143" s="100">
        <v>0</v>
      </c>
      <c r="IB143" s="100">
        <v>0</v>
      </c>
      <c r="IC143" s="100">
        <v>0</v>
      </c>
      <c r="ID143" s="100">
        <v>0</v>
      </c>
      <c r="IE143" s="100">
        <v>0</v>
      </c>
      <c r="IF143" s="100">
        <v>0</v>
      </c>
      <c r="IG143" s="100">
        <v>0</v>
      </c>
      <c r="IH143" s="100">
        <v>0</v>
      </c>
      <c r="II143" s="100">
        <v>0</v>
      </c>
      <c r="IJ143" s="100">
        <v>0</v>
      </c>
      <c r="IK143" s="100">
        <v>0</v>
      </c>
      <c r="IL143" s="100">
        <v>0</v>
      </c>
      <c r="IM143" s="100">
        <v>0</v>
      </c>
      <c r="IN143" s="100">
        <v>0</v>
      </c>
      <c r="IO143" s="100">
        <v>0</v>
      </c>
      <c r="IP143" s="100">
        <v>0</v>
      </c>
      <c r="IQ143" s="100">
        <v>0</v>
      </c>
      <c r="IR143" s="100">
        <v>0</v>
      </c>
      <c r="IS143" s="100">
        <v>0</v>
      </c>
      <c r="IT143" s="100">
        <v>0</v>
      </c>
      <c r="IU143" s="100">
        <v>0</v>
      </c>
      <c r="IV143" s="100">
        <v>0</v>
      </c>
    </row>
    <row r="144" spans="1:13" s="11" customFormat="1" ht="17.25" customHeight="1" thickBot="1">
      <c r="A144" s="20"/>
      <c r="B144" s="21"/>
      <c r="C144" s="21"/>
      <c r="D144" s="21"/>
      <c r="E144" s="21"/>
      <c r="F144" s="102"/>
      <c r="G144" s="103" t="s">
        <v>76</v>
      </c>
      <c r="H144" s="21"/>
      <c r="I144" s="21"/>
      <c r="J144" s="21"/>
      <c r="K144" s="21"/>
      <c r="L144" s="21"/>
      <c r="M144" s="22"/>
    </row>
    <row r="145" spans="1:13" s="11" customFormat="1" ht="16.5" thickBot="1">
      <c r="A145" s="7"/>
      <c r="B145" s="4"/>
      <c r="C145" s="4"/>
      <c r="D145" s="4"/>
      <c r="E145" s="4"/>
      <c r="F145" s="4"/>
      <c r="G145" s="104" t="s">
        <v>121</v>
      </c>
      <c r="H145" s="4"/>
      <c r="I145" s="4"/>
      <c r="J145" s="4"/>
      <c r="K145" s="4"/>
      <c r="L145" s="4"/>
      <c r="M145" s="15"/>
    </row>
    <row r="146" spans="1:256" s="11" customFormat="1" ht="15.75">
      <c r="A146" s="95" t="s">
        <v>77</v>
      </c>
      <c r="B146" s="4">
        <f>B143+B123*(B117-$F$7)/(B75-$F$7)</f>
        <v>-2.468750034604513</v>
      </c>
      <c r="C146" s="4">
        <f aca="true" t="shared" si="203" ref="C146:BN146">C143+C123*(C117-$F$7)/(C75-$F$7)</f>
        <v>-2.438733020015566</v>
      </c>
      <c r="D146" s="4">
        <f t="shared" si="203"/>
        <v>-2.4161394952435344</v>
      </c>
      <c r="E146" s="4">
        <f t="shared" si="203"/>
        <v>-2.402129987691742</v>
      </c>
      <c r="F146" s="4">
        <f t="shared" si="203"/>
        <v>-2.398141185170228</v>
      </c>
      <c r="G146" s="4">
        <f t="shared" si="203"/>
        <v>-2.4059636160278854</v>
      </c>
      <c r="H146" s="4">
        <f t="shared" si="203"/>
        <v>-2.4278474547404523</v>
      </c>
      <c r="I146" s="4">
        <f t="shared" si="203"/>
        <v>-2.466648674754941</v>
      </c>
      <c r="J146" s="4">
        <f t="shared" si="203"/>
        <v>-2.526034174451952</v>
      </c>
      <c r="K146" s="4">
        <f t="shared" si="203"/>
        <v>-2.6107748904363466</v>
      </c>
      <c r="L146" s="4">
        <f t="shared" si="203"/>
        <v>-2.727173214227006</v>
      </c>
      <c r="M146" s="4">
        <f t="shared" si="203"/>
        <v>-2.8837007063742104</v>
      </c>
      <c r="N146" s="4">
        <f t="shared" si="203"/>
        <v>-3.0919747250423546</v>
      </c>
      <c r="O146" s="4">
        <f t="shared" si="203"/>
        <v>-3.3682994719027555</v>
      </c>
      <c r="P146" s="4">
        <f t="shared" si="203"/>
        <v>-3.736183196017586</v>
      </c>
      <c r="Q146" s="4">
        <f t="shared" si="203"/>
        <v>-4.230619620886791</v>
      </c>
      <c r="R146" s="4">
        <f t="shared" si="203"/>
        <v>-4.905727975009715</v>
      </c>
      <c r="S146" s="4">
        <f t="shared" si="203"/>
        <v>-5.849198605676363</v>
      </c>
      <c r="T146" s="4">
        <f t="shared" si="203"/>
        <v>-7.211624880973075</v>
      </c>
      <c r="U146" s="4">
        <f t="shared" si="203"/>
        <v>-9.271685587617366</v>
      </c>
      <c r="V146" s="4">
        <f t="shared" si="203"/>
        <v>-12.599196743772454</v>
      </c>
      <c r="W146" s="4">
        <f t="shared" si="203"/>
        <v>-18.535355839889203</v>
      </c>
      <c r="X146" s="4">
        <f t="shared" si="203"/>
        <v>-30.99770685428629</v>
      </c>
      <c r="Y146" s="4">
        <f t="shared" si="203"/>
        <v>-66.79518248115933</v>
      </c>
      <c r="Z146" s="4">
        <f t="shared" si="203"/>
        <v>-323.14565306158687</v>
      </c>
      <c r="AA146" s="4">
        <f t="shared" si="203"/>
        <v>0</v>
      </c>
      <c r="AB146" s="4">
        <f t="shared" si="203"/>
        <v>0</v>
      </c>
      <c r="AC146" s="4">
        <f t="shared" si="203"/>
        <v>0</v>
      </c>
      <c r="AD146" s="4">
        <f t="shared" si="203"/>
        <v>0</v>
      </c>
      <c r="AE146" s="4">
        <f t="shared" si="203"/>
        <v>0</v>
      </c>
      <c r="AF146" s="4">
        <f t="shared" si="203"/>
        <v>0</v>
      </c>
      <c r="AG146" s="4">
        <f t="shared" si="203"/>
        <v>0</v>
      </c>
      <c r="AH146" s="4">
        <f t="shared" si="203"/>
        <v>0</v>
      </c>
      <c r="AI146" s="4">
        <f t="shared" si="203"/>
        <v>0</v>
      </c>
      <c r="AJ146" s="4">
        <f t="shared" si="203"/>
        <v>0</v>
      </c>
      <c r="AK146" s="4">
        <f t="shared" si="203"/>
        <v>0</v>
      </c>
      <c r="AL146" s="4">
        <f t="shared" si="203"/>
        <v>0</v>
      </c>
      <c r="AM146" s="4">
        <f t="shared" si="203"/>
        <v>0</v>
      </c>
      <c r="AN146" s="4">
        <f t="shared" si="203"/>
        <v>0</v>
      </c>
      <c r="AO146" s="4">
        <f t="shared" si="203"/>
        <v>0</v>
      </c>
      <c r="AP146" s="4">
        <f t="shared" si="203"/>
        <v>0</v>
      </c>
      <c r="AQ146" s="4">
        <f t="shared" si="203"/>
        <v>0</v>
      </c>
      <c r="AR146" s="4">
        <f t="shared" si="203"/>
        <v>0</v>
      </c>
      <c r="AS146" s="4">
        <f t="shared" si="203"/>
        <v>0</v>
      </c>
      <c r="AT146" s="4">
        <f t="shared" si="203"/>
        <v>0</v>
      </c>
      <c r="AU146" s="4">
        <f t="shared" si="203"/>
        <v>0</v>
      </c>
      <c r="AV146" s="4">
        <f t="shared" si="203"/>
        <v>0</v>
      </c>
      <c r="AW146" s="4">
        <f t="shared" si="203"/>
        <v>0</v>
      </c>
      <c r="AX146" s="4">
        <f t="shared" si="203"/>
        <v>0</v>
      </c>
      <c r="AY146" s="4">
        <f t="shared" si="203"/>
        <v>0</v>
      </c>
      <c r="AZ146" s="4">
        <f t="shared" si="203"/>
        <v>0</v>
      </c>
      <c r="BA146" s="4">
        <f t="shared" si="203"/>
        <v>0</v>
      </c>
      <c r="BB146" s="4">
        <f t="shared" si="203"/>
        <v>0</v>
      </c>
      <c r="BC146" s="4">
        <f t="shared" si="203"/>
        <v>0</v>
      </c>
      <c r="BD146" s="4">
        <f t="shared" si="203"/>
        <v>0</v>
      </c>
      <c r="BE146" s="4">
        <f t="shared" si="203"/>
        <v>0</v>
      </c>
      <c r="BF146" s="4">
        <f t="shared" si="203"/>
        <v>0</v>
      </c>
      <c r="BG146" s="4">
        <f t="shared" si="203"/>
        <v>0</v>
      </c>
      <c r="BH146" s="4">
        <f t="shared" si="203"/>
        <v>0</v>
      </c>
      <c r="BI146" s="4">
        <f t="shared" si="203"/>
        <v>0</v>
      </c>
      <c r="BJ146" s="4">
        <f t="shared" si="203"/>
        <v>0</v>
      </c>
      <c r="BK146" s="4">
        <f t="shared" si="203"/>
        <v>0</v>
      </c>
      <c r="BL146" s="4">
        <f t="shared" si="203"/>
        <v>0</v>
      </c>
      <c r="BM146" s="4">
        <f t="shared" si="203"/>
        <v>0</v>
      </c>
      <c r="BN146" s="4">
        <f t="shared" si="203"/>
        <v>0</v>
      </c>
      <c r="BO146" s="4">
        <f aca="true" t="shared" si="204" ref="BO146:DZ146">BO143+BO123*(BO117-$F$7)/(BO75-$F$7)</f>
        <v>0</v>
      </c>
      <c r="BP146" s="4">
        <f t="shared" si="204"/>
        <v>0</v>
      </c>
      <c r="BQ146" s="4">
        <f t="shared" si="204"/>
        <v>0</v>
      </c>
      <c r="BR146" s="4">
        <f t="shared" si="204"/>
        <v>0</v>
      </c>
      <c r="BS146" s="4">
        <f t="shared" si="204"/>
        <v>0</v>
      </c>
      <c r="BT146" s="4">
        <f t="shared" si="204"/>
        <v>0</v>
      </c>
      <c r="BU146" s="4">
        <f t="shared" si="204"/>
        <v>0</v>
      </c>
      <c r="BV146" s="4">
        <f t="shared" si="204"/>
        <v>0</v>
      </c>
      <c r="BW146" s="4">
        <f t="shared" si="204"/>
        <v>0</v>
      </c>
      <c r="BX146" s="4">
        <f t="shared" si="204"/>
        <v>0</v>
      </c>
      <c r="BY146" s="4">
        <f t="shared" si="204"/>
        <v>0</v>
      </c>
      <c r="BZ146" s="4">
        <f t="shared" si="204"/>
        <v>0</v>
      </c>
      <c r="CA146" s="4">
        <f t="shared" si="204"/>
        <v>0</v>
      </c>
      <c r="CB146" s="4">
        <f t="shared" si="204"/>
        <v>0</v>
      </c>
      <c r="CC146" s="4">
        <f t="shared" si="204"/>
        <v>0</v>
      </c>
      <c r="CD146" s="4">
        <f t="shared" si="204"/>
        <v>0</v>
      </c>
      <c r="CE146" s="4">
        <f t="shared" si="204"/>
        <v>0</v>
      </c>
      <c r="CF146" s="4">
        <f t="shared" si="204"/>
        <v>0</v>
      </c>
      <c r="CG146" s="4">
        <f t="shared" si="204"/>
        <v>0</v>
      </c>
      <c r="CH146" s="4">
        <f t="shared" si="204"/>
        <v>0</v>
      </c>
      <c r="CI146" s="4">
        <f t="shared" si="204"/>
        <v>0</v>
      </c>
      <c r="CJ146" s="4">
        <f t="shared" si="204"/>
        <v>0</v>
      </c>
      <c r="CK146" s="4">
        <f t="shared" si="204"/>
        <v>0</v>
      </c>
      <c r="CL146" s="4">
        <f t="shared" si="204"/>
        <v>0</v>
      </c>
      <c r="CM146" s="4">
        <f t="shared" si="204"/>
        <v>0</v>
      </c>
      <c r="CN146" s="4">
        <f t="shared" si="204"/>
        <v>0</v>
      </c>
      <c r="CO146" s="4">
        <f t="shared" si="204"/>
        <v>0</v>
      </c>
      <c r="CP146" s="4">
        <f t="shared" si="204"/>
        <v>0</v>
      </c>
      <c r="CQ146" s="4">
        <f t="shared" si="204"/>
        <v>0</v>
      </c>
      <c r="CR146" s="4">
        <f t="shared" si="204"/>
        <v>0</v>
      </c>
      <c r="CS146" s="4">
        <f t="shared" si="204"/>
        <v>0</v>
      </c>
      <c r="CT146" s="4">
        <f t="shared" si="204"/>
        <v>0</v>
      </c>
      <c r="CU146" s="4">
        <f t="shared" si="204"/>
        <v>0</v>
      </c>
      <c r="CV146" s="4">
        <f t="shared" si="204"/>
        <v>0</v>
      </c>
      <c r="CW146" s="4">
        <f t="shared" si="204"/>
        <v>0</v>
      </c>
      <c r="CX146" s="4">
        <f t="shared" si="204"/>
        <v>0</v>
      </c>
      <c r="CY146" s="4">
        <f t="shared" si="204"/>
        <v>0</v>
      </c>
      <c r="CZ146" s="4">
        <f t="shared" si="204"/>
        <v>0</v>
      </c>
      <c r="DA146" s="4">
        <f t="shared" si="204"/>
        <v>0</v>
      </c>
      <c r="DB146" s="4">
        <f t="shared" si="204"/>
        <v>0</v>
      </c>
      <c r="DC146" s="4">
        <f t="shared" si="204"/>
        <v>0</v>
      </c>
      <c r="DD146" s="4">
        <f t="shared" si="204"/>
        <v>0</v>
      </c>
      <c r="DE146" s="4">
        <f t="shared" si="204"/>
        <v>0</v>
      </c>
      <c r="DF146" s="4">
        <f t="shared" si="204"/>
        <v>0</v>
      </c>
      <c r="DG146" s="4">
        <f t="shared" si="204"/>
        <v>0</v>
      </c>
      <c r="DH146" s="4">
        <f t="shared" si="204"/>
        <v>0</v>
      </c>
      <c r="DI146" s="4">
        <f t="shared" si="204"/>
        <v>0</v>
      </c>
      <c r="DJ146" s="4">
        <f t="shared" si="204"/>
        <v>0</v>
      </c>
      <c r="DK146" s="4">
        <f t="shared" si="204"/>
        <v>0</v>
      </c>
      <c r="DL146" s="4">
        <f t="shared" si="204"/>
        <v>0</v>
      </c>
      <c r="DM146" s="4">
        <f t="shared" si="204"/>
        <v>0</v>
      </c>
      <c r="DN146" s="4">
        <f t="shared" si="204"/>
        <v>0</v>
      </c>
      <c r="DO146" s="4">
        <f t="shared" si="204"/>
        <v>0</v>
      </c>
      <c r="DP146" s="4">
        <f t="shared" si="204"/>
        <v>0</v>
      </c>
      <c r="DQ146" s="4">
        <f t="shared" si="204"/>
        <v>0</v>
      </c>
      <c r="DR146" s="4">
        <f t="shared" si="204"/>
        <v>0</v>
      </c>
      <c r="DS146" s="4">
        <f t="shared" si="204"/>
        <v>0</v>
      </c>
      <c r="DT146" s="4">
        <f t="shared" si="204"/>
        <v>0</v>
      </c>
      <c r="DU146" s="4">
        <f t="shared" si="204"/>
        <v>0</v>
      </c>
      <c r="DV146" s="4">
        <f t="shared" si="204"/>
        <v>0</v>
      </c>
      <c r="DW146" s="4">
        <f t="shared" si="204"/>
        <v>0</v>
      </c>
      <c r="DX146" s="4">
        <f t="shared" si="204"/>
        <v>0</v>
      </c>
      <c r="DY146" s="4">
        <f t="shared" si="204"/>
        <v>0</v>
      </c>
      <c r="DZ146" s="4">
        <f t="shared" si="204"/>
        <v>0</v>
      </c>
      <c r="EA146" s="4">
        <f aca="true" t="shared" si="205" ref="EA146:GL146">EA143+EA123*(EA117-$F$7)/(EA75-$F$7)</f>
        <v>0</v>
      </c>
      <c r="EB146" s="4">
        <f t="shared" si="205"/>
        <v>0</v>
      </c>
      <c r="EC146" s="4">
        <f t="shared" si="205"/>
        <v>0</v>
      </c>
      <c r="ED146" s="4">
        <f t="shared" si="205"/>
        <v>0</v>
      </c>
      <c r="EE146" s="4">
        <f t="shared" si="205"/>
        <v>0</v>
      </c>
      <c r="EF146" s="4">
        <f t="shared" si="205"/>
        <v>0</v>
      </c>
      <c r="EG146" s="4">
        <f t="shared" si="205"/>
        <v>0</v>
      </c>
      <c r="EH146" s="4">
        <f t="shared" si="205"/>
        <v>0</v>
      </c>
      <c r="EI146" s="4">
        <f t="shared" si="205"/>
        <v>0</v>
      </c>
      <c r="EJ146" s="4">
        <f t="shared" si="205"/>
        <v>0</v>
      </c>
      <c r="EK146" s="4">
        <f t="shared" si="205"/>
        <v>0</v>
      </c>
      <c r="EL146" s="4">
        <f t="shared" si="205"/>
        <v>0</v>
      </c>
      <c r="EM146" s="4">
        <f t="shared" si="205"/>
        <v>0</v>
      </c>
      <c r="EN146" s="4">
        <f t="shared" si="205"/>
        <v>0</v>
      </c>
      <c r="EO146" s="4">
        <f t="shared" si="205"/>
        <v>0</v>
      </c>
      <c r="EP146" s="4">
        <f t="shared" si="205"/>
        <v>0</v>
      </c>
      <c r="EQ146" s="4">
        <f t="shared" si="205"/>
        <v>0</v>
      </c>
      <c r="ER146" s="4">
        <f t="shared" si="205"/>
        <v>0</v>
      </c>
      <c r="ES146" s="4">
        <f t="shared" si="205"/>
        <v>0</v>
      </c>
      <c r="ET146" s="4">
        <f t="shared" si="205"/>
        <v>0</v>
      </c>
      <c r="EU146" s="4">
        <f t="shared" si="205"/>
        <v>0</v>
      </c>
      <c r="EV146" s="4">
        <f t="shared" si="205"/>
        <v>0</v>
      </c>
      <c r="EW146" s="4">
        <f t="shared" si="205"/>
        <v>0</v>
      </c>
      <c r="EX146" s="4">
        <f t="shared" si="205"/>
        <v>0</v>
      </c>
      <c r="EY146" s="4">
        <f t="shared" si="205"/>
        <v>0</v>
      </c>
      <c r="EZ146" s="4">
        <f t="shared" si="205"/>
        <v>0</v>
      </c>
      <c r="FA146" s="4">
        <f t="shared" si="205"/>
        <v>0</v>
      </c>
      <c r="FB146" s="4">
        <f t="shared" si="205"/>
        <v>0</v>
      </c>
      <c r="FC146" s="4">
        <f t="shared" si="205"/>
        <v>0</v>
      </c>
      <c r="FD146" s="4">
        <f t="shared" si="205"/>
        <v>0</v>
      </c>
      <c r="FE146" s="4">
        <f t="shared" si="205"/>
        <v>0</v>
      </c>
      <c r="FF146" s="4">
        <f t="shared" si="205"/>
        <v>0</v>
      </c>
      <c r="FG146" s="4">
        <f t="shared" si="205"/>
        <v>0</v>
      </c>
      <c r="FH146" s="4">
        <f t="shared" si="205"/>
        <v>0</v>
      </c>
      <c r="FI146" s="4">
        <f t="shared" si="205"/>
        <v>0</v>
      </c>
      <c r="FJ146" s="4">
        <f t="shared" si="205"/>
        <v>0</v>
      </c>
      <c r="FK146" s="4">
        <f t="shared" si="205"/>
        <v>0</v>
      </c>
      <c r="FL146" s="4">
        <f t="shared" si="205"/>
        <v>0</v>
      </c>
      <c r="FM146" s="4">
        <f t="shared" si="205"/>
        <v>0</v>
      </c>
      <c r="FN146" s="4">
        <f t="shared" si="205"/>
        <v>0</v>
      </c>
      <c r="FO146" s="4">
        <f t="shared" si="205"/>
        <v>0</v>
      </c>
      <c r="FP146" s="4">
        <f t="shared" si="205"/>
        <v>0</v>
      </c>
      <c r="FQ146" s="4">
        <f t="shared" si="205"/>
        <v>0</v>
      </c>
      <c r="FR146" s="4">
        <f t="shared" si="205"/>
        <v>0</v>
      </c>
      <c r="FS146" s="4">
        <f t="shared" si="205"/>
        <v>0</v>
      </c>
      <c r="FT146" s="4">
        <f t="shared" si="205"/>
        <v>0</v>
      </c>
      <c r="FU146" s="4">
        <f t="shared" si="205"/>
        <v>0</v>
      </c>
      <c r="FV146" s="4">
        <f t="shared" si="205"/>
        <v>0</v>
      </c>
      <c r="FW146" s="4">
        <f t="shared" si="205"/>
        <v>0</v>
      </c>
      <c r="FX146" s="4">
        <f t="shared" si="205"/>
        <v>0</v>
      </c>
      <c r="FY146" s="4">
        <f t="shared" si="205"/>
        <v>0</v>
      </c>
      <c r="FZ146" s="4">
        <f t="shared" si="205"/>
        <v>0</v>
      </c>
      <c r="GA146" s="4">
        <f t="shared" si="205"/>
        <v>0</v>
      </c>
      <c r="GB146" s="4">
        <f t="shared" si="205"/>
        <v>0</v>
      </c>
      <c r="GC146" s="4">
        <f t="shared" si="205"/>
        <v>0</v>
      </c>
      <c r="GD146" s="4">
        <f t="shared" si="205"/>
        <v>0</v>
      </c>
      <c r="GE146" s="4">
        <f t="shared" si="205"/>
        <v>0</v>
      </c>
      <c r="GF146" s="4">
        <f t="shared" si="205"/>
        <v>0</v>
      </c>
      <c r="GG146" s="4">
        <f t="shared" si="205"/>
        <v>0</v>
      </c>
      <c r="GH146" s="4">
        <f t="shared" si="205"/>
        <v>0</v>
      </c>
      <c r="GI146" s="4">
        <f t="shared" si="205"/>
        <v>0</v>
      </c>
      <c r="GJ146" s="4">
        <f t="shared" si="205"/>
        <v>0</v>
      </c>
      <c r="GK146" s="4">
        <f t="shared" si="205"/>
        <v>0</v>
      </c>
      <c r="GL146" s="4">
        <f t="shared" si="205"/>
        <v>0</v>
      </c>
      <c r="GM146" s="4">
        <f aca="true" t="shared" si="206" ref="GM146:IV146">GM143+GM123*(GM117-$F$7)/(GM75-$F$7)</f>
        <v>0</v>
      </c>
      <c r="GN146" s="4">
        <f t="shared" si="206"/>
        <v>0</v>
      </c>
      <c r="GO146" s="4">
        <f t="shared" si="206"/>
        <v>0</v>
      </c>
      <c r="GP146" s="4">
        <f t="shared" si="206"/>
        <v>0</v>
      </c>
      <c r="GQ146" s="4">
        <f t="shared" si="206"/>
        <v>0</v>
      </c>
      <c r="GR146" s="4">
        <f t="shared" si="206"/>
        <v>0</v>
      </c>
      <c r="GS146" s="4">
        <f t="shared" si="206"/>
        <v>0</v>
      </c>
      <c r="GT146" s="4">
        <f t="shared" si="206"/>
        <v>0</v>
      </c>
      <c r="GU146" s="4">
        <f t="shared" si="206"/>
        <v>0</v>
      </c>
      <c r="GV146" s="4">
        <f t="shared" si="206"/>
        <v>0</v>
      </c>
      <c r="GW146" s="4">
        <f t="shared" si="206"/>
        <v>0</v>
      </c>
      <c r="GX146" s="4">
        <f t="shared" si="206"/>
        <v>0</v>
      </c>
      <c r="GY146" s="4">
        <f t="shared" si="206"/>
        <v>0</v>
      </c>
      <c r="GZ146" s="4">
        <f t="shared" si="206"/>
        <v>0</v>
      </c>
      <c r="HA146" s="4">
        <f t="shared" si="206"/>
        <v>0</v>
      </c>
      <c r="HB146" s="4">
        <f t="shared" si="206"/>
        <v>0</v>
      </c>
      <c r="HC146" s="4">
        <f t="shared" si="206"/>
        <v>0</v>
      </c>
      <c r="HD146" s="4">
        <f t="shared" si="206"/>
        <v>0</v>
      </c>
      <c r="HE146" s="4">
        <f t="shared" si="206"/>
        <v>0</v>
      </c>
      <c r="HF146" s="4">
        <f t="shared" si="206"/>
        <v>0</v>
      </c>
      <c r="HG146" s="4">
        <f t="shared" si="206"/>
        <v>0</v>
      </c>
      <c r="HH146" s="4">
        <f t="shared" si="206"/>
        <v>0</v>
      </c>
      <c r="HI146" s="4">
        <f t="shared" si="206"/>
        <v>0</v>
      </c>
      <c r="HJ146" s="4">
        <f t="shared" si="206"/>
        <v>0</v>
      </c>
      <c r="HK146" s="4">
        <f t="shared" si="206"/>
        <v>0</v>
      </c>
      <c r="HL146" s="4">
        <f t="shared" si="206"/>
        <v>0</v>
      </c>
      <c r="HM146" s="4">
        <f t="shared" si="206"/>
        <v>0</v>
      </c>
      <c r="HN146" s="4">
        <f t="shared" si="206"/>
        <v>0</v>
      </c>
      <c r="HO146" s="4">
        <f t="shared" si="206"/>
        <v>0</v>
      </c>
      <c r="HP146" s="4">
        <f t="shared" si="206"/>
        <v>0</v>
      </c>
      <c r="HQ146" s="4">
        <f t="shared" si="206"/>
        <v>0</v>
      </c>
      <c r="HR146" s="4">
        <f t="shared" si="206"/>
        <v>0</v>
      </c>
      <c r="HS146" s="4">
        <f t="shared" si="206"/>
        <v>0</v>
      </c>
      <c r="HT146" s="4">
        <f t="shared" si="206"/>
        <v>0</v>
      </c>
      <c r="HU146" s="4">
        <f t="shared" si="206"/>
        <v>0</v>
      </c>
      <c r="HV146" s="4">
        <f t="shared" si="206"/>
        <v>0</v>
      </c>
      <c r="HW146" s="4">
        <f t="shared" si="206"/>
        <v>0</v>
      </c>
      <c r="HX146" s="4">
        <f t="shared" si="206"/>
        <v>0</v>
      </c>
      <c r="HY146" s="4">
        <f t="shared" si="206"/>
        <v>0</v>
      </c>
      <c r="HZ146" s="4">
        <f t="shared" si="206"/>
        <v>0</v>
      </c>
      <c r="IA146" s="4">
        <f t="shared" si="206"/>
        <v>0</v>
      </c>
      <c r="IB146" s="4">
        <f t="shared" si="206"/>
        <v>0</v>
      </c>
      <c r="IC146" s="4">
        <f t="shared" si="206"/>
        <v>0</v>
      </c>
      <c r="ID146" s="4">
        <f t="shared" si="206"/>
        <v>0</v>
      </c>
      <c r="IE146" s="4">
        <f t="shared" si="206"/>
        <v>0</v>
      </c>
      <c r="IF146" s="4">
        <f t="shared" si="206"/>
        <v>0</v>
      </c>
      <c r="IG146" s="4">
        <f t="shared" si="206"/>
        <v>0</v>
      </c>
      <c r="IH146" s="4">
        <f t="shared" si="206"/>
        <v>0</v>
      </c>
      <c r="II146" s="4">
        <f t="shared" si="206"/>
        <v>0</v>
      </c>
      <c r="IJ146" s="4">
        <f t="shared" si="206"/>
        <v>0</v>
      </c>
      <c r="IK146" s="4">
        <f t="shared" si="206"/>
        <v>0</v>
      </c>
      <c r="IL146" s="4">
        <f t="shared" si="206"/>
        <v>0</v>
      </c>
      <c r="IM146" s="4">
        <f t="shared" si="206"/>
        <v>0</v>
      </c>
      <c r="IN146" s="4">
        <f t="shared" si="206"/>
        <v>0</v>
      </c>
      <c r="IO146" s="4">
        <f t="shared" si="206"/>
        <v>0</v>
      </c>
      <c r="IP146" s="4">
        <f t="shared" si="206"/>
        <v>0</v>
      </c>
      <c r="IQ146" s="4">
        <f t="shared" si="206"/>
        <v>0</v>
      </c>
      <c r="IR146" s="4">
        <f t="shared" si="206"/>
        <v>0</v>
      </c>
      <c r="IS146" s="4">
        <f t="shared" si="206"/>
        <v>0</v>
      </c>
      <c r="IT146" s="4">
        <f t="shared" si="206"/>
        <v>0</v>
      </c>
      <c r="IU146" s="4">
        <f t="shared" si="206"/>
        <v>0</v>
      </c>
      <c r="IV146" s="4">
        <f t="shared" si="206"/>
        <v>0</v>
      </c>
    </row>
    <row r="147" spans="1:256" s="11" customFormat="1" ht="15.75">
      <c r="A147" s="70" t="s">
        <v>78</v>
      </c>
      <c r="B147" s="2">
        <f>B143+B124*(B116-$F$7)/(B74-$F$7)</f>
        <v>-5.304806721286918</v>
      </c>
      <c r="C147" s="2">
        <f aca="true" t="shared" si="207" ref="C147:BN147">C143+C124*(C116-$F$7)/(C74-$F$7)</f>
        <v>-5.434960757990583</v>
      </c>
      <c r="D147" s="2">
        <f t="shared" si="207"/>
        <v>-5.567263690460643</v>
      </c>
      <c r="E147" s="2">
        <f t="shared" si="207"/>
        <v>-5.702584562285419</v>
      </c>
      <c r="F147" s="2">
        <f t="shared" si="207"/>
        <v>-5.841943203283142</v>
      </c>
      <c r="G147" s="2">
        <f t="shared" si="207"/>
        <v>-5.986554994897241</v>
      </c>
      <c r="H147" s="2">
        <f t="shared" si="207"/>
        <v>-6.137890739179913</v>
      </c>
      <c r="I147" s="2">
        <f t="shared" si="207"/>
        <v>-6.297758108489294</v>
      </c>
      <c r="J147" s="2">
        <f t="shared" si="207"/>
        <v>-6.468414469208221</v>
      </c>
      <c r="K147" s="2">
        <f t="shared" si="207"/>
        <v>-6.6527262221983365</v>
      </c>
      <c r="L147" s="2">
        <f t="shared" si="207"/>
        <v>-6.8543986607900615</v>
      </c>
      <c r="M147" s="2">
        <f t="shared" si="207"/>
        <v>-7.078315451984762</v>
      </c>
      <c r="N147" s="2">
        <f t="shared" si="207"/>
        <v>-7.331053469899455</v>
      </c>
      <c r="O147" s="2">
        <f t="shared" si="207"/>
        <v>-7.621687433033326</v>
      </c>
      <c r="P147" s="2">
        <f t="shared" si="207"/>
        <v>-7.96309188738225</v>
      </c>
      <c r="Q147" s="2">
        <f t="shared" si="207"/>
        <v>-8.374135039906074</v>
      </c>
      <c r="R147" s="2">
        <f t="shared" si="207"/>
        <v>-8.883557090679309</v>
      </c>
      <c r="S147" s="2">
        <f t="shared" si="207"/>
        <v>-9.537234887808768</v>
      </c>
      <c r="T147" s="2">
        <f t="shared" si="207"/>
        <v>-10.412794758025559</v>
      </c>
      <c r="U147" s="2">
        <f t="shared" si="207"/>
        <v>-11.651780147558174</v>
      </c>
      <c r="V147" s="2">
        <f t="shared" si="207"/>
        <v>-13.539355889466325</v>
      </c>
      <c r="W147" s="2">
        <f t="shared" si="207"/>
        <v>-16.736819764950884</v>
      </c>
      <c r="X147" s="2">
        <f t="shared" si="207"/>
        <v>-23.14698171718938</v>
      </c>
      <c r="Y147" s="2">
        <f t="shared" si="207"/>
        <v>-40.80971582486311</v>
      </c>
      <c r="Z147" s="2">
        <f t="shared" si="207"/>
        <v>-162.49830937224382</v>
      </c>
      <c r="AA147" s="2">
        <f t="shared" si="207"/>
        <v>0</v>
      </c>
      <c r="AB147" s="2">
        <f t="shared" si="207"/>
        <v>0</v>
      </c>
      <c r="AC147" s="2">
        <f t="shared" si="207"/>
        <v>0</v>
      </c>
      <c r="AD147" s="2">
        <f t="shared" si="207"/>
        <v>0</v>
      </c>
      <c r="AE147" s="2">
        <f t="shared" si="207"/>
        <v>0</v>
      </c>
      <c r="AF147" s="2">
        <f t="shared" si="207"/>
        <v>0</v>
      </c>
      <c r="AG147" s="2">
        <f t="shared" si="207"/>
        <v>0</v>
      </c>
      <c r="AH147" s="2">
        <f t="shared" si="207"/>
        <v>0</v>
      </c>
      <c r="AI147" s="2">
        <f t="shared" si="207"/>
        <v>0</v>
      </c>
      <c r="AJ147" s="2">
        <f t="shared" si="207"/>
        <v>0</v>
      </c>
      <c r="AK147" s="2">
        <f t="shared" si="207"/>
        <v>0</v>
      </c>
      <c r="AL147" s="2">
        <f t="shared" si="207"/>
        <v>0</v>
      </c>
      <c r="AM147" s="2">
        <f t="shared" si="207"/>
        <v>0</v>
      </c>
      <c r="AN147" s="2">
        <f t="shared" si="207"/>
        <v>0</v>
      </c>
      <c r="AO147" s="2">
        <f t="shared" si="207"/>
        <v>0</v>
      </c>
      <c r="AP147" s="2">
        <f t="shared" si="207"/>
        <v>0</v>
      </c>
      <c r="AQ147" s="2">
        <f t="shared" si="207"/>
        <v>0</v>
      </c>
      <c r="AR147" s="2">
        <f t="shared" si="207"/>
        <v>0</v>
      </c>
      <c r="AS147" s="2">
        <f t="shared" si="207"/>
        <v>0</v>
      </c>
      <c r="AT147" s="2">
        <f t="shared" si="207"/>
        <v>0</v>
      </c>
      <c r="AU147" s="2">
        <f t="shared" si="207"/>
        <v>0</v>
      </c>
      <c r="AV147" s="2">
        <f t="shared" si="207"/>
        <v>0</v>
      </c>
      <c r="AW147" s="2">
        <f t="shared" si="207"/>
        <v>0</v>
      </c>
      <c r="AX147" s="2">
        <f t="shared" si="207"/>
        <v>0</v>
      </c>
      <c r="AY147" s="2">
        <f t="shared" si="207"/>
        <v>0</v>
      </c>
      <c r="AZ147" s="2">
        <f t="shared" si="207"/>
        <v>0</v>
      </c>
      <c r="BA147" s="2">
        <f t="shared" si="207"/>
        <v>0</v>
      </c>
      <c r="BB147" s="2">
        <f t="shared" si="207"/>
        <v>0</v>
      </c>
      <c r="BC147" s="2">
        <f t="shared" si="207"/>
        <v>0</v>
      </c>
      <c r="BD147" s="2">
        <f t="shared" si="207"/>
        <v>0</v>
      </c>
      <c r="BE147" s="2">
        <f t="shared" si="207"/>
        <v>0</v>
      </c>
      <c r="BF147" s="2">
        <f t="shared" si="207"/>
        <v>0</v>
      </c>
      <c r="BG147" s="2">
        <f t="shared" si="207"/>
        <v>0</v>
      </c>
      <c r="BH147" s="2">
        <f t="shared" si="207"/>
        <v>0</v>
      </c>
      <c r="BI147" s="2">
        <f t="shared" si="207"/>
        <v>0</v>
      </c>
      <c r="BJ147" s="2">
        <f t="shared" si="207"/>
        <v>0</v>
      </c>
      <c r="BK147" s="2">
        <f t="shared" si="207"/>
        <v>0</v>
      </c>
      <c r="BL147" s="2">
        <f t="shared" si="207"/>
        <v>0</v>
      </c>
      <c r="BM147" s="2">
        <f t="shared" si="207"/>
        <v>0</v>
      </c>
      <c r="BN147" s="2">
        <f t="shared" si="207"/>
        <v>0</v>
      </c>
      <c r="BO147" s="2">
        <f aca="true" t="shared" si="208" ref="BO147:DZ147">BO143+BO124*(BO116-$F$7)/(BO74-$F$7)</f>
        <v>0</v>
      </c>
      <c r="BP147" s="2">
        <f t="shared" si="208"/>
        <v>0</v>
      </c>
      <c r="BQ147" s="2">
        <f t="shared" si="208"/>
        <v>0</v>
      </c>
      <c r="BR147" s="2">
        <f t="shared" si="208"/>
        <v>0</v>
      </c>
      <c r="BS147" s="2">
        <f t="shared" si="208"/>
        <v>0</v>
      </c>
      <c r="BT147" s="2">
        <f t="shared" si="208"/>
        <v>0</v>
      </c>
      <c r="BU147" s="2">
        <f t="shared" si="208"/>
        <v>0</v>
      </c>
      <c r="BV147" s="2">
        <f t="shared" si="208"/>
        <v>0</v>
      </c>
      <c r="BW147" s="2">
        <f t="shared" si="208"/>
        <v>0</v>
      </c>
      <c r="BX147" s="2">
        <f t="shared" si="208"/>
        <v>0</v>
      </c>
      <c r="BY147" s="2">
        <f t="shared" si="208"/>
        <v>0</v>
      </c>
      <c r="BZ147" s="2">
        <f t="shared" si="208"/>
        <v>0</v>
      </c>
      <c r="CA147" s="2">
        <f t="shared" si="208"/>
        <v>0</v>
      </c>
      <c r="CB147" s="2">
        <f t="shared" si="208"/>
        <v>0</v>
      </c>
      <c r="CC147" s="2">
        <f t="shared" si="208"/>
        <v>0</v>
      </c>
      <c r="CD147" s="2">
        <f t="shared" si="208"/>
        <v>0</v>
      </c>
      <c r="CE147" s="2">
        <f t="shared" si="208"/>
        <v>0</v>
      </c>
      <c r="CF147" s="2">
        <f t="shared" si="208"/>
        <v>0</v>
      </c>
      <c r="CG147" s="2">
        <f t="shared" si="208"/>
        <v>0</v>
      </c>
      <c r="CH147" s="2">
        <f t="shared" si="208"/>
        <v>0</v>
      </c>
      <c r="CI147" s="2">
        <f t="shared" si="208"/>
        <v>0</v>
      </c>
      <c r="CJ147" s="2">
        <f t="shared" si="208"/>
        <v>0</v>
      </c>
      <c r="CK147" s="2">
        <f t="shared" si="208"/>
        <v>0</v>
      </c>
      <c r="CL147" s="2">
        <f t="shared" si="208"/>
        <v>0</v>
      </c>
      <c r="CM147" s="2">
        <f t="shared" si="208"/>
        <v>0</v>
      </c>
      <c r="CN147" s="2">
        <f t="shared" si="208"/>
        <v>0</v>
      </c>
      <c r="CO147" s="2">
        <f t="shared" si="208"/>
        <v>0</v>
      </c>
      <c r="CP147" s="2">
        <f t="shared" si="208"/>
        <v>0</v>
      </c>
      <c r="CQ147" s="2">
        <f t="shared" si="208"/>
        <v>0</v>
      </c>
      <c r="CR147" s="2">
        <f t="shared" si="208"/>
        <v>0</v>
      </c>
      <c r="CS147" s="2">
        <f t="shared" si="208"/>
        <v>0</v>
      </c>
      <c r="CT147" s="2">
        <f t="shared" si="208"/>
        <v>0</v>
      </c>
      <c r="CU147" s="2">
        <f t="shared" si="208"/>
        <v>0</v>
      </c>
      <c r="CV147" s="2">
        <f t="shared" si="208"/>
        <v>0</v>
      </c>
      <c r="CW147" s="2">
        <f t="shared" si="208"/>
        <v>0</v>
      </c>
      <c r="CX147" s="2">
        <f t="shared" si="208"/>
        <v>0</v>
      </c>
      <c r="CY147" s="2">
        <f t="shared" si="208"/>
        <v>0</v>
      </c>
      <c r="CZ147" s="2">
        <f t="shared" si="208"/>
        <v>0</v>
      </c>
      <c r="DA147" s="2">
        <f t="shared" si="208"/>
        <v>0</v>
      </c>
      <c r="DB147" s="2">
        <f t="shared" si="208"/>
        <v>0</v>
      </c>
      <c r="DC147" s="2">
        <f t="shared" si="208"/>
        <v>0</v>
      </c>
      <c r="DD147" s="2">
        <f t="shared" si="208"/>
        <v>0</v>
      </c>
      <c r="DE147" s="2">
        <f t="shared" si="208"/>
        <v>0</v>
      </c>
      <c r="DF147" s="2">
        <f t="shared" si="208"/>
        <v>0</v>
      </c>
      <c r="DG147" s="2">
        <f t="shared" si="208"/>
        <v>0</v>
      </c>
      <c r="DH147" s="2">
        <f t="shared" si="208"/>
        <v>0</v>
      </c>
      <c r="DI147" s="2">
        <f t="shared" si="208"/>
        <v>0</v>
      </c>
      <c r="DJ147" s="2">
        <f t="shared" si="208"/>
        <v>0</v>
      </c>
      <c r="DK147" s="2">
        <f t="shared" si="208"/>
        <v>0</v>
      </c>
      <c r="DL147" s="2">
        <f t="shared" si="208"/>
        <v>0</v>
      </c>
      <c r="DM147" s="2">
        <f t="shared" si="208"/>
        <v>0</v>
      </c>
      <c r="DN147" s="2">
        <f t="shared" si="208"/>
        <v>0</v>
      </c>
      <c r="DO147" s="2">
        <f t="shared" si="208"/>
        <v>0</v>
      </c>
      <c r="DP147" s="2">
        <f t="shared" si="208"/>
        <v>0</v>
      </c>
      <c r="DQ147" s="2">
        <f t="shared" si="208"/>
        <v>0</v>
      </c>
      <c r="DR147" s="2">
        <f t="shared" si="208"/>
        <v>0</v>
      </c>
      <c r="DS147" s="2">
        <f t="shared" si="208"/>
        <v>0</v>
      </c>
      <c r="DT147" s="2">
        <f t="shared" si="208"/>
        <v>0</v>
      </c>
      <c r="DU147" s="2">
        <f t="shared" si="208"/>
        <v>0</v>
      </c>
      <c r="DV147" s="2">
        <f t="shared" si="208"/>
        <v>0</v>
      </c>
      <c r="DW147" s="2">
        <f t="shared" si="208"/>
        <v>0</v>
      </c>
      <c r="DX147" s="2">
        <f t="shared" si="208"/>
        <v>0</v>
      </c>
      <c r="DY147" s="2">
        <f t="shared" si="208"/>
        <v>0</v>
      </c>
      <c r="DZ147" s="2">
        <f t="shared" si="208"/>
        <v>0</v>
      </c>
      <c r="EA147" s="2">
        <f aca="true" t="shared" si="209" ref="EA147:GL147">EA143+EA124*(EA116-$F$7)/(EA74-$F$7)</f>
        <v>0</v>
      </c>
      <c r="EB147" s="2">
        <f t="shared" si="209"/>
        <v>0</v>
      </c>
      <c r="EC147" s="2">
        <f t="shared" si="209"/>
        <v>0</v>
      </c>
      <c r="ED147" s="2">
        <f t="shared" si="209"/>
        <v>0</v>
      </c>
      <c r="EE147" s="2">
        <f t="shared" si="209"/>
        <v>0</v>
      </c>
      <c r="EF147" s="2">
        <f t="shared" si="209"/>
        <v>0</v>
      </c>
      <c r="EG147" s="2">
        <f t="shared" si="209"/>
        <v>0</v>
      </c>
      <c r="EH147" s="2">
        <f t="shared" si="209"/>
        <v>0</v>
      </c>
      <c r="EI147" s="2">
        <f t="shared" si="209"/>
        <v>0</v>
      </c>
      <c r="EJ147" s="2">
        <f t="shared" si="209"/>
        <v>0</v>
      </c>
      <c r="EK147" s="2">
        <f t="shared" si="209"/>
        <v>0</v>
      </c>
      <c r="EL147" s="2">
        <f t="shared" si="209"/>
        <v>0</v>
      </c>
      <c r="EM147" s="2">
        <f t="shared" si="209"/>
        <v>0</v>
      </c>
      <c r="EN147" s="2">
        <f t="shared" si="209"/>
        <v>0</v>
      </c>
      <c r="EO147" s="2">
        <f t="shared" si="209"/>
        <v>0</v>
      </c>
      <c r="EP147" s="2">
        <f t="shared" si="209"/>
        <v>0</v>
      </c>
      <c r="EQ147" s="2">
        <f t="shared" si="209"/>
        <v>0</v>
      </c>
      <c r="ER147" s="2">
        <f t="shared" si="209"/>
        <v>0</v>
      </c>
      <c r="ES147" s="2">
        <f t="shared" si="209"/>
        <v>0</v>
      </c>
      <c r="ET147" s="2">
        <f t="shared" si="209"/>
        <v>0</v>
      </c>
      <c r="EU147" s="2">
        <f t="shared" si="209"/>
        <v>0</v>
      </c>
      <c r="EV147" s="2">
        <f t="shared" si="209"/>
        <v>0</v>
      </c>
      <c r="EW147" s="2">
        <f t="shared" si="209"/>
        <v>0</v>
      </c>
      <c r="EX147" s="2">
        <f t="shared" si="209"/>
        <v>0</v>
      </c>
      <c r="EY147" s="2">
        <f t="shared" si="209"/>
        <v>0</v>
      </c>
      <c r="EZ147" s="2">
        <f t="shared" si="209"/>
        <v>0</v>
      </c>
      <c r="FA147" s="2">
        <f t="shared" si="209"/>
        <v>0</v>
      </c>
      <c r="FB147" s="2">
        <f t="shared" si="209"/>
        <v>0</v>
      </c>
      <c r="FC147" s="2">
        <f t="shared" si="209"/>
        <v>0</v>
      </c>
      <c r="FD147" s="2">
        <f t="shared" si="209"/>
        <v>0</v>
      </c>
      <c r="FE147" s="2">
        <f t="shared" si="209"/>
        <v>0</v>
      </c>
      <c r="FF147" s="2">
        <f t="shared" si="209"/>
        <v>0</v>
      </c>
      <c r="FG147" s="2">
        <f t="shared" si="209"/>
        <v>0</v>
      </c>
      <c r="FH147" s="2">
        <f t="shared" si="209"/>
        <v>0</v>
      </c>
      <c r="FI147" s="2">
        <f t="shared" si="209"/>
        <v>0</v>
      </c>
      <c r="FJ147" s="2">
        <f t="shared" si="209"/>
        <v>0</v>
      </c>
      <c r="FK147" s="2">
        <f t="shared" si="209"/>
        <v>0</v>
      </c>
      <c r="FL147" s="2">
        <f t="shared" si="209"/>
        <v>0</v>
      </c>
      <c r="FM147" s="2">
        <f t="shared" si="209"/>
        <v>0</v>
      </c>
      <c r="FN147" s="2">
        <f t="shared" si="209"/>
        <v>0</v>
      </c>
      <c r="FO147" s="2">
        <f t="shared" si="209"/>
        <v>0</v>
      </c>
      <c r="FP147" s="2">
        <f t="shared" si="209"/>
        <v>0</v>
      </c>
      <c r="FQ147" s="2">
        <f t="shared" si="209"/>
        <v>0</v>
      </c>
      <c r="FR147" s="2">
        <f t="shared" si="209"/>
        <v>0</v>
      </c>
      <c r="FS147" s="2">
        <f t="shared" si="209"/>
        <v>0</v>
      </c>
      <c r="FT147" s="2">
        <f t="shared" si="209"/>
        <v>0</v>
      </c>
      <c r="FU147" s="2">
        <f t="shared" si="209"/>
        <v>0</v>
      </c>
      <c r="FV147" s="2">
        <f t="shared" si="209"/>
        <v>0</v>
      </c>
      <c r="FW147" s="2">
        <f t="shared" si="209"/>
        <v>0</v>
      </c>
      <c r="FX147" s="2">
        <f t="shared" si="209"/>
        <v>0</v>
      </c>
      <c r="FY147" s="2">
        <f t="shared" si="209"/>
        <v>0</v>
      </c>
      <c r="FZ147" s="2">
        <f t="shared" si="209"/>
        <v>0</v>
      </c>
      <c r="GA147" s="2">
        <f t="shared" si="209"/>
        <v>0</v>
      </c>
      <c r="GB147" s="2">
        <f t="shared" si="209"/>
        <v>0</v>
      </c>
      <c r="GC147" s="2">
        <f t="shared" si="209"/>
        <v>0</v>
      </c>
      <c r="GD147" s="2">
        <f t="shared" si="209"/>
        <v>0</v>
      </c>
      <c r="GE147" s="2">
        <f t="shared" si="209"/>
        <v>0</v>
      </c>
      <c r="GF147" s="2">
        <f t="shared" si="209"/>
        <v>0</v>
      </c>
      <c r="GG147" s="2">
        <f t="shared" si="209"/>
        <v>0</v>
      </c>
      <c r="GH147" s="2">
        <f t="shared" si="209"/>
        <v>0</v>
      </c>
      <c r="GI147" s="2">
        <f t="shared" si="209"/>
        <v>0</v>
      </c>
      <c r="GJ147" s="2">
        <f t="shared" si="209"/>
        <v>0</v>
      </c>
      <c r="GK147" s="2">
        <f t="shared" si="209"/>
        <v>0</v>
      </c>
      <c r="GL147" s="2">
        <f t="shared" si="209"/>
        <v>0</v>
      </c>
      <c r="GM147" s="2">
        <f aca="true" t="shared" si="210" ref="GM147:IV147">GM143+GM124*(GM116-$F$7)/(GM74-$F$7)</f>
        <v>0</v>
      </c>
      <c r="GN147" s="2">
        <f t="shared" si="210"/>
        <v>0</v>
      </c>
      <c r="GO147" s="2">
        <f t="shared" si="210"/>
        <v>0</v>
      </c>
      <c r="GP147" s="2">
        <f t="shared" si="210"/>
        <v>0</v>
      </c>
      <c r="GQ147" s="2">
        <f t="shared" si="210"/>
        <v>0</v>
      </c>
      <c r="GR147" s="2">
        <f t="shared" si="210"/>
        <v>0</v>
      </c>
      <c r="GS147" s="2">
        <f t="shared" si="210"/>
        <v>0</v>
      </c>
      <c r="GT147" s="2">
        <f t="shared" si="210"/>
        <v>0</v>
      </c>
      <c r="GU147" s="2">
        <f t="shared" si="210"/>
        <v>0</v>
      </c>
      <c r="GV147" s="2">
        <f t="shared" si="210"/>
        <v>0</v>
      </c>
      <c r="GW147" s="2">
        <f t="shared" si="210"/>
        <v>0</v>
      </c>
      <c r="GX147" s="2">
        <f t="shared" si="210"/>
        <v>0</v>
      </c>
      <c r="GY147" s="2">
        <f t="shared" si="210"/>
        <v>0</v>
      </c>
      <c r="GZ147" s="2">
        <f t="shared" si="210"/>
        <v>0</v>
      </c>
      <c r="HA147" s="2">
        <f t="shared" si="210"/>
        <v>0</v>
      </c>
      <c r="HB147" s="2">
        <f t="shared" si="210"/>
        <v>0</v>
      </c>
      <c r="HC147" s="2">
        <f t="shared" si="210"/>
        <v>0</v>
      </c>
      <c r="HD147" s="2">
        <f t="shared" si="210"/>
        <v>0</v>
      </c>
      <c r="HE147" s="2">
        <f t="shared" si="210"/>
        <v>0</v>
      </c>
      <c r="HF147" s="2">
        <f t="shared" si="210"/>
        <v>0</v>
      </c>
      <c r="HG147" s="2">
        <f t="shared" si="210"/>
        <v>0</v>
      </c>
      <c r="HH147" s="2">
        <f t="shared" si="210"/>
        <v>0</v>
      </c>
      <c r="HI147" s="2">
        <f t="shared" si="210"/>
        <v>0</v>
      </c>
      <c r="HJ147" s="2">
        <f t="shared" si="210"/>
        <v>0</v>
      </c>
      <c r="HK147" s="2">
        <f t="shared" si="210"/>
        <v>0</v>
      </c>
      <c r="HL147" s="2">
        <f t="shared" si="210"/>
        <v>0</v>
      </c>
      <c r="HM147" s="2">
        <f t="shared" si="210"/>
        <v>0</v>
      </c>
      <c r="HN147" s="2">
        <f t="shared" si="210"/>
        <v>0</v>
      </c>
      <c r="HO147" s="2">
        <f t="shared" si="210"/>
        <v>0</v>
      </c>
      <c r="HP147" s="2">
        <f t="shared" si="210"/>
        <v>0</v>
      </c>
      <c r="HQ147" s="2">
        <f t="shared" si="210"/>
        <v>0</v>
      </c>
      <c r="HR147" s="2">
        <f t="shared" si="210"/>
        <v>0</v>
      </c>
      <c r="HS147" s="2">
        <f t="shared" si="210"/>
        <v>0</v>
      </c>
      <c r="HT147" s="2">
        <f t="shared" si="210"/>
        <v>0</v>
      </c>
      <c r="HU147" s="2">
        <f t="shared" si="210"/>
        <v>0</v>
      </c>
      <c r="HV147" s="2">
        <f t="shared" si="210"/>
        <v>0</v>
      </c>
      <c r="HW147" s="2">
        <f t="shared" si="210"/>
        <v>0</v>
      </c>
      <c r="HX147" s="2">
        <f t="shared" si="210"/>
        <v>0</v>
      </c>
      <c r="HY147" s="2">
        <f t="shared" si="210"/>
        <v>0</v>
      </c>
      <c r="HZ147" s="2">
        <f t="shared" si="210"/>
        <v>0</v>
      </c>
      <c r="IA147" s="2">
        <f t="shared" si="210"/>
        <v>0</v>
      </c>
      <c r="IB147" s="2">
        <f t="shared" si="210"/>
        <v>0</v>
      </c>
      <c r="IC147" s="2">
        <f t="shared" si="210"/>
        <v>0</v>
      </c>
      <c r="ID147" s="2">
        <f t="shared" si="210"/>
        <v>0</v>
      </c>
      <c r="IE147" s="2">
        <f t="shared" si="210"/>
        <v>0</v>
      </c>
      <c r="IF147" s="2">
        <f t="shared" si="210"/>
        <v>0</v>
      </c>
      <c r="IG147" s="2">
        <f t="shared" si="210"/>
        <v>0</v>
      </c>
      <c r="IH147" s="2">
        <f t="shared" si="210"/>
        <v>0</v>
      </c>
      <c r="II147" s="2">
        <f t="shared" si="210"/>
        <v>0</v>
      </c>
      <c r="IJ147" s="2">
        <f t="shared" si="210"/>
        <v>0</v>
      </c>
      <c r="IK147" s="2">
        <f t="shared" si="210"/>
        <v>0</v>
      </c>
      <c r="IL147" s="2">
        <f t="shared" si="210"/>
        <v>0</v>
      </c>
      <c r="IM147" s="2">
        <f t="shared" si="210"/>
        <v>0</v>
      </c>
      <c r="IN147" s="2">
        <f t="shared" si="210"/>
        <v>0</v>
      </c>
      <c r="IO147" s="2">
        <f t="shared" si="210"/>
        <v>0</v>
      </c>
      <c r="IP147" s="2">
        <f t="shared" si="210"/>
        <v>0</v>
      </c>
      <c r="IQ147" s="2">
        <f t="shared" si="210"/>
        <v>0</v>
      </c>
      <c r="IR147" s="2">
        <f t="shared" si="210"/>
        <v>0</v>
      </c>
      <c r="IS147" s="2">
        <f t="shared" si="210"/>
        <v>0</v>
      </c>
      <c r="IT147" s="2">
        <f t="shared" si="210"/>
        <v>0</v>
      </c>
      <c r="IU147" s="2">
        <f t="shared" si="210"/>
        <v>0</v>
      </c>
      <c r="IV147" s="2">
        <f t="shared" si="210"/>
        <v>0</v>
      </c>
    </row>
    <row r="148" spans="1:256" s="11" customFormat="1" ht="15.75">
      <c r="A148" s="70" t="s">
        <v>110</v>
      </c>
      <c r="B148" s="2">
        <f>B146*B76+B147*B77</f>
        <v>4.107102728500429</v>
      </c>
      <c r="C148" s="2">
        <f aca="true" t="shared" si="211" ref="C148:BN148">C146*C76+C147*C77</f>
        <v>4.273634451540492</v>
      </c>
      <c r="D148" s="2">
        <f t="shared" si="211"/>
        <v>4.531209146265915</v>
      </c>
      <c r="E148" s="2">
        <f t="shared" si="211"/>
        <v>4.891377838874687</v>
      </c>
      <c r="F148" s="2">
        <f t="shared" si="211"/>
        <v>5.368630805674943</v>
      </c>
      <c r="G148" s="2">
        <f t="shared" si="211"/>
        <v>5.981254298722794</v>
      </c>
      <c r="H148" s="2">
        <f t="shared" si="211"/>
        <v>6.752507155085235</v>
      </c>
      <c r="I148" s="2">
        <f t="shared" si="211"/>
        <v>7.712261054211549</v>
      </c>
      <c r="J148" s="2">
        <f t="shared" si="211"/>
        <v>8.899325858966325</v>
      </c>
      <c r="K148" s="2">
        <f t="shared" si="211"/>
        <v>10.364808963237278</v>
      </c>
      <c r="L148" s="2">
        <f t="shared" si="211"/>
        <v>12.177072593605585</v>
      </c>
      <c r="M148" s="2">
        <f t="shared" si="211"/>
        <v>14.429226881664139</v>
      </c>
      <c r="N148" s="2">
        <f t="shared" si="211"/>
        <v>17.250769240629758</v>
      </c>
      <c r="O148" s="2">
        <f t="shared" si="211"/>
        <v>20.826239062661767</v>
      </c>
      <c r="P148" s="2">
        <f t="shared" si="211"/>
        <v>25.426218488144265</v>
      </c>
      <c r="Q148" s="2">
        <f t="shared" si="211"/>
        <v>31.461081087345658</v>
      </c>
      <c r="R148" s="2">
        <f t="shared" si="211"/>
        <v>39.57899097692102</v>
      </c>
      <c r="S148" s="2">
        <f t="shared" si="211"/>
        <v>50.85578200357532</v>
      </c>
      <c r="T148" s="2">
        <f t="shared" si="211"/>
        <v>67.19151592649273</v>
      </c>
      <c r="U148" s="2">
        <f t="shared" si="211"/>
        <v>92.22132579525778</v>
      </c>
      <c r="V148" s="2">
        <f t="shared" si="211"/>
        <v>133.6863168577353</v>
      </c>
      <c r="W148" s="2">
        <f t="shared" si="211"/>
        <v>210.77280546466238</v>
      </c>
      <c r="X148" s="2">
        <f t="shared" si="211"/>
        <v>383.5833878085572</v>
      </c>
      <c r="Y148" s="2">
        <f t="shared" si="211"/>
        <v>939.1911247190521</v>
      </c>
      <c r="Z148" s="2">
        <f t="shared" si="211"/>
        <v>6156.768722561451</v>
      </c>
      <c r="AA148" s="2">
        <f t="shared" si="211"/>
        <v>0</v>
      </c>
      <c r="AB148" s="2">
        <f t="shared" si="211"/>
        <v>0</v>
      </c>
      <c r="AC148" s="2">
        <f t="shared" si="211"/>
        <v>0</v>
      </c>
      <c r="AD148" s="2">
        <f t="shared" si="211"/>
        <v>0</v>
      </c>
      <c r="AE148" s="2">
        <f t="shared" si="211"/>
        <v>0</v>
      </c>
      <c r="AF148" s="2">
        <f t="shared" si="211"/>
        <v>0</v>
      </c>
      <c r="AG148" s="2">
        <f t="shared" si="211"/>
        <v>0</v>
      </c>
      <c r="AH148" s="2">
        <f t="shared" si="211"/>
        <v>0</v>
      </c>
      <c r="AI148" s="2">
        <f t="shared" si="211"/>
        <v>0</v>
      </c>
      <c r="AJ148" s="2">
        <f t="shared" si="211"/>
        <v>0</v>
      </c>
      <c r="AK148" s="2">
        <f t="shared" si="211"/>
        <v>0</v>
      </c>
      <c r="AL148" s="2">
        <f t="shared" si="211"/>
        <v>0</v>
      </c>
      <c r="AM148" s="2">
        <f t="shared" si="211"/>
        <v>0</v>
      </c>
      <c r="AN148" s="2">
        <f t="shared" si="211"/>
        <v>0</v>
      </c>
      <c r="AO148" s="2">
        <f t="shared" si="211"/>
        <v>0</v>
      </c>
      <c r="AP148" s="2">
        <f t="shared" si="211"/>
        <v>0</v>
      </c>
      <c r="AQ148" s="2">
        <f t="shared" si="211"/>
        <v>0</v>
      </c>
      <c r="AR148" s="2">
        <f t="shared" si="211"/>
        <v>0</v>
      </c>
      <c r="AS148" s="2">
        <f t="shared" si="211"/>
        <v>0</v>
      </c>
      <c r="AT148" s="2">
        <f t="shared" si="211"/>
        <v>0</v>
      </c>
      <c r="AU148" s="2">
        <f t="shared" si="211"/>
        <v>0</v>
      </c>
      <c r="AV148" s="2">
        <f t="shared" si="211"/>
        <v>0</v>
      </c>
      <c r="AW148" s="2">
        <f t="shared" si="211"/>
        <v>0</v>
      </c>
      <c r="AX148" s="2">
        <f t="shared" si="211"/>
        <v>0</v>
      </c>
      <c r="AY148" s="2">
        <f t="shared" si="211"/>
        <v>0</v>
      </c>
      <c r="AZ148" s="2">
        <f t="shared" si="211"/>
        <v>0</v>
      </c>
      <c r="BA148" s="2">
        <f t="shared" si="211"/>
        <v>0</v>
      </c>
      <c r="BB148" s="2">
        <f t="shared" si="211"/>
        <v>0</v>
      </c>
      <c r="BC148" s="2">
        <f t="shared" si="211"/>
        <v>0</v>
      </c>
      <c r="BD148" s="2">
        <f t="shared" si="211"/>
        <v>0</v>
      </c>
      <c r="BE148" s="2">
        <f t="shared" si="211"/>
        <v>0</v>
      </c>
      <c r="BF148" s="2">
        <f t="shared" si="211"/>
        <v>0</v>
      </c>
      <c r="BG148" s="2">
        <f t="shared" si="211"/>
        <v>0</v>
      </c>
      <c r="BH148" s="2">
        <f t="shared" si="211"/>
        <v>0</v>
      </c>
      <c r="BI148" s="2">
        <f t="shared" si="211"/>
        <v>0</v>
      </c>
      <c r="BJ148" s="2">
        <f t="shared" si="211"/>
        <v>0</v>
      </c>
      <c r="BK148" s="2">
        <f t="shared" si="211"/>
        <v>0</v>
      </c>
      <c r="BL148" s="2">
        <f t="shared" si="211"/>
        <v>0</v>
      </c>
      <c r="BM148" s="2">
        <f t="shared" si="211"/>
        <v>0</v>
      </c>
      <c r="BN148" s="2">
        <f t="shared" si="211"/>
        <v>0</v>
      </c>
      <c r="BO148" s="2">
        <f aca="true" t="shared" si="212" ref="BO148:DZ148">BO146*BO76+BO147*BO77</f>
        <v>0</v>
      </c>
      <c r="BP148" s="2">
        <f t="shared" si="212"/>
        <v>0</v>
      </c>
      <c r="BQ148" s="2">
        <f t="shared" si="212"/>
        <v>0</v>
      </c>
      <c r="BR148" s="2">
        <f t="shared" si="212"/>
        <v>0</v>
      </c>
      <c r="BS148" s="2">
        <f t="shared" si="212"/>
        <v>0</v>
      </c>
      <c r="BT148" s="2">
        <f t="shared" si="212"/>
        <v>0</v>
      </c>
      <c r="BU148" s="2">
        <f t="shared" si="212"/>
        <v>0</v>
      </c>
      <c r="BV148" s="2">
        <f t="shared" si="212"/>
        <v>0</v>
      </c>
      <c r="BW148" s="2">
        <f t="shared" si="212"/>
        <v>0</v>
      </c>
      <c r="BX148" s="2">
        <f t="shared" si="212"/>
        <v>0</v>
      </c>
      <c r="BY148" s="2">
        <f t="shared" si="212"/>
        <v>0</v>
      </c>
      <c r="BZ148" s="2">
        <f t="shared" si="212"/>
        <v>0</v>
      </c>
      <c r="CA148" s="2">
        <f t="shared" si="212"/>
        <v>0</v>
      </c>
      <c r="CB148" s="2">
        <f t="shared" si="212"/>
        <v>0</v>
      </c>
      <c r="CC148" s="2">
        <f t="shared" si="212"/>
        <v>0</v>
      </c>
      <c r="CD148" s="2">
        <f t="shared" si="212"/>
        <v>0</v>
      </c>
      <c r="CE148" s="2">
        <f t="shared" si="212"/>
        <v>0</v>
      </c>
      <c r="CF148" s="2">
        <f t="shared" si="212"/>
        <v>0</v>
      </c>
      <c r="CG148" s="2">
        <f t="shared" si="212"/>
        <v>0</v>
      </c>
      <c r="CH148" s="2">
        <f t="shared" si="212"/>
        <v>0</v>
      </c>
      <c r="CI148" s="2">
        <f t="shared" si="212"/>
        <v>0</v>
      </c>
      <c r="CJ148" s="2">
        <f t="shared" si="212"/>
        <v>0</v>
      </c>
      <c r="CK148" s="2">
        <f t="shared" si="212"/>
        <v>0</v>
      </c>
      <c r="CL148" s="2">
        <f t="shared" si="212"/>
        <v>0</v>
      </c>
      <c r="CM148" s="2">
        <f t="shared" si="212"/>
        <v>0</v>
      </c>
      <c r="CN148" s="2">
        <f t="shared" si="212"/>
        <v>0</v>
      </c>
      <c r="CO148" s="2">
        <f t="shared" si="212"/>
        <v>0</v>
      </c>
      <c r="CP148" s="2">
        <f t="shared" si="212"/>
        <v>0</v>
      </c>
      <c r="CQ148" s="2">
        <f t="shared" si="212"/>
        <v>0</v>
      </c>
      <c r="CR148" s="2">
        <f t="shared" si="212"/>
        <v>0</v>
      </c>
      <c r="CS148" s="2">
        <f t="shared" si="212"/>
        <v>0</v>
      </c>
      <c r="CT148" s="2">
        <f t="shared" si="212"/>
        <v>0</v>
      </c>
      <c r="CU148" s="2">
        <f t="shared" si="212"/>
        <v>0</v>
      </c>
      <c r="CV148" s="2">
        <f t="shared" si="212"/>
        <v>0</v>
      </c>
      <c r="CW148" s="2">
        <f t="shared" si="212"/>
        <v>0</v>
      </c>
      <c r="CX148" s="2">
        <f t="shared" si="212"/>
        <v>0</v>
      </c>
      <c r="CY148" s="2">
        <f t="shared" si="212"/>
        <v>0</v>
      </c>
      <c r="CZ148" s="2">
        <f t="shared" si="212"/>
        <v>0</v>
      </c>
      <c r="DA148" s="2">
        <f t="shared" si="212"/>
        <v>0</v>
      </c>
      <c r="DB148" s="2">
        <f t="shared" si="212"/>
        <v>0</v>
      </c>
      <c r="DC148" s="2">
        <f t="shared" si="212"/>
        <v>0</v>
      </c>
      <c r="DD148" s="2">
        <f t="shared" si="212"/>
        <v>0</v>
      </c>
      <c r="DE148" s="2">
        <f t="shared" si="212"/>
        <v>0</v>
      </c>
      <c r="DF148" s="2">
        <f t="shared" si="212"/>
        <v>0</v>
      </c>
      <c r="DG148" s="2">
        <f t="shared" si="212"/>
        <v>0</v>
      </c>
      <c r="DH148" s="2">
        <f t="shared" si="212"/>
        <v>0</v>
      </c>
      <c r="DI148" s="2">
        <f t="shared" si="212"/>
        <v>0</v>
      </c>
      <c r="DJ148" s="2">
        <f t="shared" si="212"/>
        <v>0</v>
      </c>
      <c r="DK148" s="2">
        <f t="shared" si="212"/>
        <v>0</v>
      </c>
      <c r="DL148" s="2">
        <f t="shared" si="212"/>
        <v>0</v>
      </c>
      <c r="DM148" s="2">
        <f t="shared" si="212"/>
        <v>0</v>
      </c>
      <c r="DN148" s="2">
        <f t="shared" si="212"/>
        <v>0</v>
      </c>
      <c r="DO148" s="2">
        <f t="shared" si="212"/>
        <v>0</v>
      </c>
      <c r="DP148" s="2">
        <f t="shared" si="212"/>
        <v>0</v>
      </c>
      <c r="DQ148" s="2">
        <f t="shared" si="212"/>
        <v>0</v>
      </c>
      <c r="DR148" s="2">
        <f t="shared" si="212"/>
        <v>0</v>
      </c>
      <c r="DS148" s="2">
        <f t="shared" si="212"/>
        <v>0</v>
      </c>
      <c r="DT148" s="2">
        <f t="shared" si="212"/>
        <v>0</v>
      </c>
      <c r="DU148" s="2">
        <f t="shared" si="212"/>
        <v>0</v>
      </c>
      <c r="DV148" s="2">
        <f t="shared" si="212"/>
        <v>0</v>
      </c>
      <c r="DW148" s="2">
        <f t="shared" si="212"/>
        <v>0</v>
      </c>
      <c r="DX148" s="2">
        <f t="shared" si="212"/>
        <v>0</v>
      </c>
      <c r="DY148" s="2">
        <f t="shared" si="212"/>
        <v>0</v>
      </c>
      <c r="DZ148" s="2">
        <f t="shared" si="212"/>
        <v>0</v>
      </c>
      <c r="EA148" s="2">
        <f aca="true" t="shared" si="213" ref="EA148:GL148">EA146*EA76+EA147*EA77</f>
        <v>0</v>
      </c>
      <c r="EB148" s="2">
        <f t="shared" si="213"/>
        <v>0</v>
      </c>
      <c r="EC148" s="2">
        <f t="shared" si="213"/>
        <v>0</v>
      </c>
      <c r="ED148" s="2">
        <f t="shared" si="213"/>
        <v>0</v>
      </c>
      <c r="EE148" s="2">
        <f t="shared" si="213"/>
        <v>0</v>
      </c>
      <c r="EF148" s="2">
        <f t="shared" si="213"/>
        <v>0</v>
      </c>
      <c r="EG148" s="2">
        <f t="shared" si="213"/>
        <v>0</v>
      </c>
      <c r="EH148" s="2">
        <f t="shared" si="213"/>
        <v>0</v>
      </c>
      <c r="EI148" s="2">
        <f t="shared" si="213"/>
        <v>0</v>
      </c>
      <c r="EJ148" s="2">
        <f t="shared" si="213"/>
        <v>0</v>
      </c>
      <c r="EK148" s="2">
        <f t="shared" si="213"/>
        <v>0</v>
      </c>
      <c r="EL148" s="2">
        <f t="shared" si="213"/>
        <v>0</v>
      </c>
      <c r="EM148" s="2">
        <f t="shared" si="213"/>
        <v>0</v>
      </c>
      <c r="EN148" s="2">
        <f t="shared" si="213"/>
        <v>0</v>
      </c>
      <c r="EO148" s="2">
        <f t="shared" si="213"/>
        <v>0</v>
      </c>
      <c r="EP148" s="2">
        <f t="shared" si="213"/>
        <v>0</v>
      </c>
      <c r="EQ148" s="2">
        <f t="shared" si="213"/>
        <v>0</v>
      </c>
      <c r="ER148" s="2">
        <f t="shared" si="213"/>
        <v>0</v>
      </c>
      <c r="ES148" s="2">
        <f t="shared" si="213"/>
        <v>0</v>
      </c>
      <c r="ET148" s="2">
        <f t="shared" si="213"/>
        <v>0</v>
      </c>
      <c r="EU148" s="2">
        <f t="shared" si="213"/>
        <v>0</v>
      </c>
      <c r="EV148" s="2">
        <f t="shared" si="213"/>
        <v>0</v>
      </c>
      <c r="EW148" s="2">
        <f t="shared" si="213"/>
        <v>0</v>
      </c>
      <c r="EX148" s="2">
        <f t="shared" si="213"/>
        <v>0</v>
      </c>
      <c r="EY148" s="2">
        <f t="shared" si="213"/>
        <v>0</v>
      </c>
      <c r="EZ148" s="2">
        <f t="shared" si="213"/>
        <v>0</v>
      </c>
      <c r="FA148" s="2">
        <f t="shared" si="213"/>
        <v>0</v>
      </c>
      <c r="FB148" s="2">
        <f t="shared" si="213"/>
        <v>0</v>
      </c>
      <c r="FC148" s="2">
        <f t="shared" si="213"/>
        <v>0</v>
      </c>
      <c r="FD148" s="2">
        <f t="shared" si="213"/>
        <v>0</v>
      </c>
      <c r="FE148" s="2">
        <f t="shared" si="213"/>
        <v>0</v>
      </c>
      <c r="FF148" s="2">
        <f t="shared" si="213"/>
        <v>0</v>
      </c>
      <c r="FG148" s="2">
        <f t="shared" si="213"/>
        <v>0</v>
      </c>
      <c r="FH148" s="2">
        <f t="shared" si="213"/>
        <v>0</v>
      </c>
      <c r="FI148" s="2">
        <f t="shared" si="213"/>
        <v>0</v>
      </c>
      <c r="FJ148" s="2">
        <f t="shared" si="213"/>
        <v>0</v>
      </c>
      <c r="FK148" s="2">
        <f t="shared" si="213"/>
        <v>0</v>
      </c>
      <c r="FL148" s="2">
        <f t="shared" si="213"/>
        <v>0</v>
      </c>
      <c r="FM148" s="2">
        <f t="shared" si="213"/>
        <v>0</v>
      </c>
      <c r="FN148" s="2">
        <f t="shared" si="213"/>
        <v>0</v>
      </c>
      <c r="FO148" s="2">
        <f t="shared" si="213"/>
        <v>0</v>
      </c>
      <c r="FP148" s="2">
        <f t="shared" si="213"/>
        <v>0</v>
      </c>
      <c r="FQ148" s="2">
        <f t="shared" si="213"/>
        <v>0</v>
      </c>
      <c r="FR148" s="2">
        <f t="shared" si="213"/>
        <v>0</v>
      </c>
      <c r="FS148" s="2">
        <f t="shared" si="213"/>
        <v>0</v>
      </c>
      <c r="FT148" s="2">
        <f t="shared" si="213"/>
        <v>0</v>
      </c>
      <c r="FU148" s="2">
        <f t="shared" si="213"/>
        <v>0</v>
      </c>
      <c r="FV148" s="2">
        <f t="shared" si="213"/>
        <v>0</v>
      </c>
      <c r="FW148" s="2">
        <f t="shared" si="213"/>
        <v>0</v>
      </c>
      <c r="FX148" s="2">
        <f t="shared" si="213"/>
        <v>0</v>
      </c>
      <c r="FY148" s="2">
        <f t="shared" si="213"/>
        <v>0</v>
      </c>
      <c r="FZ148" s="2">
        <f t="shared" si="213"/>
        <v>0</v>
      </c>
      <c r="GA148" s="2">
        <f t="shared" si="213"/>
        <v>0</v>
      </c>
      <c r="GB148" s="2">
        <f t="shared" si="213"/>
        <v>0</v>
      </c>
      <c r="GC148" s="2">
        <f t="shared" si="213"/>
        <v>0</v>
      </c>
      <c r="GD148" s="2">
        <f t="shared" si="213"/>
        <v>0</v>
      </c>
      <c r="GE148" s="2">
        <f t="shared" si="213"/>
        <v>0</v>
      </c>
      <c r="GF148" s="2">
        <f t="shared" si="213"/>
        <v>0</v>
      </c>
      <c r="GG148" s="2">
        <f t="shared" si="213"/>
        <v>0</v>
      </c>
      <c r="GH148" s="2">
        <f t="shared" si="213"/>
        <v>0</v>
      </c>
      <c r="GI148" s="2">
        <f t="shared" si="213"/>
        <v>0</v>
      </c>
      <c r="GJ148" s="2">
        <f t="shared" si="213"/>
        <v>0</v>
      </c>
      <c r="GK148" s="2">
        <f t="shared" si="213"/>
        <v>0</v>
      </c>
      <c r="GL148" s="2">
        <f t="shared" si="213"/>
        <v>0</v>
      </c>
      <c r="GM148" s="2">
        <f aca="true" t="shared" si="214" ref="GM148:IV148">GM146*GM76+GM147*GM77</f>
        <v>0</v>
      </c>
      <c r="GN148" s="2">
        <f t="shared" si="214"/>
        <v>0</v>
      </c>
      <c r="GO148" s="2">
        <f t="shared" si="214"/>
        <v>0</v>
      </c>
      <c r="GP148" s="2">
        <f t="shared" si="214"/>
        <v>0</v>
      </c>
      <c r="GQ148" s="2">
        <f t="shared" si="214"/>
        <v>0</v>
      </c>
      <c r="GR148" s="2">
        <f t="shared" si="214"/>
        <v>0</v>
      </c>
      <c r="GS148" s="2">
        <f t="shared" si="214"/>
        <v>0</v>
      </c>
      <c r="GT148" s="2">
        <f t="shared" si="214"/>
        <v>0</v>
      </c>
      <c r="GU148" s="2">
        <f t="shared" si="214"/>
        <v>0</v>
      </c>
      <c r="GV148" s="2">
        <f t="shared" si="214"/>
        <v>0</v>
      </c>
      <c r="GW148" s="2">
        <f t="shared" si="214"/>
        <v>0</v>
      </c>
      <c r="GX148" s="2">
        <f t="shared" si="214"/>
        <v>0</v>
      </c>
      <c r="GY148" s="2">
        <f t="shared" si="214"/>
        <v>0</v>
      </c>
      <c r="GZ148" s="2">
        <f t="shared" si="214"/>
        <v>0</v>
      </c>
      <c r="HA148" s="2">
        <f t="shared" si="214"/>
        <v>0</v>
      </c>
      <c r="HB148" s="2">
        <f t="shared" si="214"/>
        <v>0</v>
      </c>
      <c r="HC148" s="2">
        <f t="shared" si="214"/>
        <v>0</v>
      </c>
      <c r="HD148" s="2">
        <f t="shared" si="214"/>
        <v>0</v>
      </c>
      <c r="HE148" s="2">
        <f t="shared" si="214"/>
        <v>0</v>
      </c>
      <c r="HF148" s="2">
        <f t="shared" si="214"/>
        <v>0</v>
      </c>
      <c r="HG148" s="2">
        <f t="shared" si="214"/>
        <v>0</v>
      </c>
      <c r="HH148" s="2">
        <f t="shared" si="214"/>
        <v>0</v>
      </c>
      <c r="HI148" s="2">
        <f t="shared" si="214"/>
        <v>0</v>
      </c>
      <c r="HJ148" s="2">
        <f t="shared" si="214"/>
        <v>0</v>
      </c>
      <c r="HK148" s="2">
        <f t="shared" si="214"/>
        <v>0</v>
      </c>
      <c r="HL148" s="2">
        <f t="shared" si="214"/>
        <v>0</v>
      </c>
      <c r="HM148" s="2">
        <f t="shared" si="214"/>
        <v>0</v>
      </c>
      <c r="HN148" s="2">
        <f t="shared" si="214"/>
        <v>0</v>
      </c>
      <c r="HO148" s="2">
        <f t="shared" si="214"/>
        <v>0</v>
      </c>
      <c r="HP148" s="2">
        <f t="shared" si="214"/>
        <v>0</v>
      </c>
      <c r="HQ148" s="2">
        <f t="shared" si="214"/>
        <v>0</v>
      </c>
      <c r="HR148" s="2">
        <f t="shared" si="214"/>
        <v>0</v>
      </c>
      <c r="HS148" s="2">
        <f t="shared" si="214"/>
        <v>0</v>
      </c>
      <c r="HT148" s="2">
        <f t="shared" si="214"/>
        <v>0</v>
      </c>
      <c r="HU148" s="2">
        <f t="shared" si="214"/>
        <v>0</v>
      </c>
      <c r="HV148" s="2">
        <f t="shared" si="214"/>
        <v>0</v>
      </c>
      <c r="HW148" s="2">
        <f t="shared" si="214"/>
        <v>0</v>
      </c>
      <c r="HX148" s="2">
        <f t="shared" si="214"/>
        <v>0</v>
      </c>
      <c r="HY148" s="2">
        <f t="shared" si="214"/>
        <v>0</v>
      </c>
      <c r="HZ148" s="2">
        <f t="shared" si="214"/>
        <v>0</v>
      </c>
      <c r="IA148" s="2">
        <f t="shared" si="214"/>
        <v>0</v>
      </c>
      <c r="IB148" s="2">
        <f t="shared" si="214"/>
        <v>0</v>
      </c>
      <c r="IC148" s="2">
        <f t="shared" si="214"/>
        <v>0</v>
      </c>
      <c r="ID148" s="2">
        <f t="shared" si="214"/>
        <v>0</v>
      </c>
      <c r="IE148" s="2">
        <f t="shared" si="214"/>
        <v>0</v>
      </c>
      <c r="IF148" s="2">
        <f t="shared" si="214"/>
        <v>0</v>
      </c>
      <c r="IG148" s="2">
        <f t="shared" si="214"/>
        <v>0</v>
      </c>
      <c r="IH148" s="2">
        <f t="shared" si="214"/>
        <v>0</v>
      </c>
      <c r="II148" s="2">
        <f t="shared" si="214"/>
        <v>0</v>
      </c>
      <c r="IJ148" s="2">
        <f t="shared" si="214"/>
        <v>0</v>
      </c>
      <c r="IK148" s="2">
        <f t="shared" si="214"/>
        <v>0</v>
      </c>
      <c r="IL148" s="2">
        <f t="shared" si="214"/>
        <v>0</v>
      </c>
      <c r="IM148" s="2">
        <f t="shared" si="214"/>
        <v>0</v>
      </c>
      <c r="IN148" s="2">
        <f t="shared" si="214"/>
        <v>0</v>
      </c>
      <c r="IO148" s="2">
        <f t="shared" si="214"/>
        <v>0</v>
      </c>
      <c r="IP148" s="2">
        <f t="shared" si="214"/>
        <v>0</v>
      </c>
      <c r="IQ148" s="2">
        <f t="shared" si="214"/>
        <v>0</v>
      </c>
      <c r="IR148" s="2">
        <f t="shared" si="214"/>
        <v>0</v>
      </c>
      <c r="IS148" s="2">
        <f t="shared" si="214"/>
        <v>0</v>
      </c>
      <c r="IT148" s="2">
        <f t="shared" si="214"/>
        <v>0</v>
      </c>
      <c r="IU148" s="2">
        <f t="shared" si="214"/>
        <v>0</v>
      </c>
      <c r="IV148" s="2">
        <f t="shared" si="214"/>
        <v>0</v>
      </c>
    </row>
    <row r="149" spans="1:256" s="11" customFormat="1" ht="15.75">
      <c r="A149" s="70" t="s">
        <v>111</v>
      </c>
      <c r="B149" s="2">
        <f>B125*B58</f>
        <v>0.7377273688677793</v>
      </c>
      <c r="C149" s="2">
        <f aca="true" t="shared" si="215" ref="C149:BN149">C125*C58</f>
        <v>0.7546234767365703</v>
      </c>
      <c r="D149" s="2">
        <f t="shared" si="215"/>
        <v>0.7759944589888172</v>
      </c>
      <c r="E149" s="2">
        <f t="shared" si="215"/>
        <v>0.8025011447602689</v>
      </c>
      <c r="F149" s="2">
        <f t="shared" si="215"/>
        <v>0.8349697542158984</v>
      </c>
      <c r="G149" s="2">
        <f t="shared" si="215"/>
        <v>0.8744402990248101</v>
      </c>
      <c r="H149" s="2">
        <f t="shared" si="215"/>
        <v>0.9222329667487021</v>
      </c>
      <c r="I149" s="2">
        <f t="shared" si="215"/>
        <v>0.9800405551335596</v>
      </c>
      <c r="J149" s="2">
        <f t="shared" si="215"/>
        <v>1.0500593700205836</v>
      </c>
      <c r="K149" s="2">
        <f t="shared" si="215"/>
        <v>1.1351781317312775</v>
      </c>
      <c r="L149" s="2">
        <f t="shared" si="215"/>
        <v>1.2392564535456838</v>
      </c>
      <c r="M149" s="2">
        <f t="shared" si="215"/>
        <v>1.367545337453059</v>
      </c>
      <c r="N149" s="2">
        <f t="shared" si="215"/>
        <v>1.527339676247248</v>
      </c>
      <c r="O149" s="2">
        <f t="shared" si="215"/>
        <v>1.7290229303637568</v>
      </c>
      <c r="P149" s="2">
        <f t="shared" si="215"/>
        <v>1.9878013147302467</v>
      </c>
      <c r="Q149" s="2">
        <f t="shared" si="215"/>
        <v>2.3267071533668506</v>
      </c>
      <c r="R149" s="2">
        <f t="shared" si="215"/>
        <v>2.782068533996052</v>
      </c>
      <c r="S149" s="2">
        <f t="shared" si="215"/>
        <v>3.4140944171209378</v>
      </c>
      <c r="T149" s="2">
        <f t="shared" si="215"/>
        <v>4.328953850303561</v>
      </c>
      <c r="U149" s="2">
        <f t="shared" si="215"/>
        <v>5.729422961638584</v>
      </c>
      <c r="V149" s="2">
        <f t="shared" si="215"/>
        <v>8.046536245728243</v>
      </c>
      <c r="W149" s="2">
        <f t="shared" si="215"/>
        <v>12.346519174857137</v>
      </c>
      <c r="X149" s="2">
        <f t="shared" si="215"/>
        <v>21.96220306632928</v>
      </c>
      <c r="Y149" s="2">
        <f t="shared" si="215"/>
        <v>52.77294386927074</v>
      </c>
      <c r="Z149" s="2">
        <f t="shared" si="215"/>
        <v>340.67670145031</v>
      </c>
      <c r="AA149" s="2">
        <f t="shared" si="215"/>
        <v>0</v>
      </c>
      <c r="AB149" s="2">
        <f t="shared" si="215"/>
        <v>0</v>
      </c>
      <c r="AC149" s="2">
        <f t="shared" si="215"/>
        <v>0</v>
      </c>
      <c r="AD149" s="2">
        <f t="shared" si="215"/>
        <v>0</v>
      </c>
      <c r="AE149" s="2">
        <f t="shared" si="215"/>
        <v>0</v>
      </c>
      <c r="AF149" s="2">
        <f t="shared" si="215"/>
        <v>0</v>
      </c>
      <c r="AG149" s="2">
        <f t="shared" si="215"/>
        <v>0</v>
      </c>
      <c r="AH149" s="2">
        <f t="shared" si="215"/>
        <v>0</v>
      </c>
      <c r="AI149" s="2">
        <f t="shared" si="215"/>
        <v>0</v>
      </c>
      <c r="AJ149" s="2">
        <f t="shared" si="215"/>
        <v>0</v>
      </c>
      <c r="AK149" s="2">
        <f t="shared" si="215"/>
        <v>0</v>
      </c>
      <c r="AL149" s="2">
        <f t="shared" si="215"/>
        <v>0</v>
      </c>
      <c r="AM149" s="2">
        <f t="shared" si="215"/>
        <v>0</v>
      </c>
      <c r="AN149" s="2">
        <f t="shared" si="215"/>
        <v>0</v>
      </c>
      <c r="AO149" s="2">
        <f t="shared" si="215"/>
        <v>0</v>
      </c>
      <c r="AP149" s="2">
        <f t="shared" si="215"/>
        <v>0</v>
      </c>
      <c r="AQ149" s="2">
        <f t="shared" si="215"/>
        <v>0</v>
      </c>
      <c r="AR149" s="2">
        <f t="shared" si="215"/>
        <v>0</v>
      </c>
      <c r="AS149" s="2">
        <f t="shared" si="215"/>
        <v>0</v>
      </c>
      <c r="AT149" s="2">
        <f t="shared" si="215"/>
        <v>0</v>
      </c>
      <c r="AU149" s="2">
        <f t="shared" si="215"/>
        <v>0</v>
      </c>
      <c r="AV149" s="2">
        <f t="shared" si="215"/>
        <v>0</v>
      </c>
      <c r="AW149" s="2">
        <f t="shared" si="215"/>
        <v>0</v>
      </c>
      <c r="AX149" s="2">
        <f t="shared" si="215"/>
        <v>0</v>
      </c>
      <c r="AY149" s="2">
        <f t="shared" si="215"/>
        <v>0</v>
      </c>
      <c r="AZ149" s="2">
        <f t="shared" si="215"/>
        <v>0</v>
      </c>
      <c r="BA149" s="2">
        <f t="shared" si="215"/>
        <v>0</v>
      </c>
      <c r="BB149" s="2">
        <f t="shared" si="215"/>
        <v>0</v>
      </c>
      <c r="BC149" s="2">
        <f t="shared" si="215"/>
        <v>0</v>
      </c>
      <c r="BD149" s="2">
        <f t="shared" si="215"/>
        <v>0</v>
      </c>
      <c r="BE149" s="2">
        <f t="shared" si="215"/>
        <v>0</v>
      </c>
      <c r="BF149" s="2">
        <f t="shared" si="215"/>
        <v>0</v>
      </c>
      <c r="BG149" s="2">
        <f t="shared" si="215"/>
        <v>0</v>
      </c>
      <c r="BH149" s="2">
        <f t="shared" si="215"/>
        <v>0</v>
      </c>
      <c r="BI149" s="2">
        <f t="shared" si="215"/>
        <v>0</v>
      </c>
      <c r="BJ149" s="2">
        <f t="shared" si="215"/>
        <v>0</v>
      </c>
      <c r="BK149" s="2">
        <f t="shared" si="215"/>
        <v>0</v>
      </c>
      <c r="BL149" s="2">
        <f t="shared" si="215"/>
        <v>0</v>
      </c>
      <c r="BM149" s="2">
        <f t="shared" si="215"/>
        <v>0</v>
      </c>
      <c r="BN149" s="2">
        <f t="shared" si="215"/>
        <v>0</v>
      </c>
      <c r="BO149" s="2">
        <f aca="true" t="shared" si="216" ref="BO149:DZ149">BO125*BO58</f>
        <v>0</v>
      </c>
      <c r="BP149" s="2">
        <f t="shared" si="216"/>
        <v>0</v>
      </c>
      <c r="BQ149" s="2">
        <f t="shared" si="216"/>
        <v>0</v>
      </c>
      <c r="BR149" s="2">
        <f t="shared" si="216"/>
        <v>0</v>
      </c>
      <c r="BS149" s="2">
        <f t="shared" si="216"/>
        <v>0</v>
      </c>
      <c r="BT149" s="2">
        <f t="shared" si="216"/>
        <v>0</v>
      </c>
      <c r="BU149" s="2">
        <f t="shared" si="216"/>
        <v>0</v>
      </c>
      <c r="BV149" s="2">
        <f t="shared" si="216"/>
        <v>0</v>
      </c>
      <c r="BW149" s="2">
        <f t="shared" si="216"/>
        <v>0</v>
      </c>
      <c r="BX149" s="2">
        <f t="shared" si="216"/>
        <v>0</v>
      </c>
      <c r="BY149" s="2">
        <f t="shared" si="216"/>
        <v>0</v>
      </c>
      <c r="BZ149" s="2">
        <f t="shared" si="216"/>
        <v>0</v>
      </c>
      <c r="CA149" s="2">
        <f t="shared" si="216"/>
        <v>0</v>
      </c>
      <c r="CB149" s="2">
        <f t="shared" si="216"/>
        <v>0</v>
      </c>
      <c r="CC149" s="2">
        <f t="shared" si="216"/>
        <v>0</v>
      </c>
      <c r="CD149" s="2">
        <f t="shared" si="216"/>
        <v>0</v>
      </c>
      <c r="CE149" s="2">
        <f t="shared" si="216"/>
        <v>0</v>
      </c>
      <c r="CF149" s="2">
        <f t="shared" si="216"/>
        <v>0</v>
      </c>
      <c r="CG149" s="2">
        <f t="shared" si="216"/>
        <v>0</v>
      </c>
      <c r="CH149" s="2">
        <f t="shared" si="216"/>
        <v>0</v>
      </c>
      <c r="CI149" s="2">
        <f t="shared" si="216"/>
        <v>0</v>
      </c>
      <c r="CJ149" s="2">
        <f t="shared" si="216"/>
        <v>0</v>
      </c>
      <c r="CK149" s="2">
        <f t="shared" si="216"/>
        <v>0</v>
      </c>
      <c r="CL149" s="2">
        <f t="shared" si="216"/>
        <v>0</v>
      </c>
      <c r="CM149" s="2">
        <f t="shared" si="216"/>
        <v>0</v>
      </c>
      <c r="CN149" s="2">
        <f t="shared" si="216"/>
        <v>0</v>
      </c>
      <c r="CO149" s="2">
        <f t="shared" si="216"/>
        <v>0</v>
      </c>
      <c r="CP149" s="2">
        <f t="shared" si="216"/>
        <v>0</v>
      </c>
      <c r="CQ149" s="2">
        <f t="shared" si="216"/>
        <v>0</v>
      </c>
      <c r="CR149" s="2">
        <f t="shared" si="216"/>
        <v>0</v>
      </c>
      <c r="CS149" s="2">
        <f t="shared" si="216"/>
        <v>0</v>
      </c>
      <c r="CT149" s="2">
        <f t="shared" si="216"/>
        <v>0</v>
      </c>
      <c r="CU149" s="2">
        <f t="shared" si="216"/>
        <v>0</v>
      </c>
      <c r="CV149" s="2">
        <f t="shared" si="216"/>
        <v>0</v>
      </c>
      <c r="CW149" s="2">
        <f t="shared" si="216"/>
        <v>0</v>
      </c>
      <c r="CX149" s="2">
        <f t="shared" si="216"/>
        <v>0</v>
      </c>
      <c r="CY149" s="2">
        <f t="shared" si="216"/>
        <v>0</v>
      </c>
      <c r="CZ149" s="2">
        <f t="shared" si="216"/>
        <v>0</v>
      </c>
      <c r="DA149" s="2">
        <f t="shared" si="216"/>
        <v>0</v>
      </c>
      <c r="DB149" s="2">
        <f t="shared" si="216"/>
        <v>0</v>
      </c>
      <c r="DC149" s="2">
        <f t="shared" si="216"/>
        <v>0</v>
      </c>
      <c r="DD149" s="2">
        <f t="shared" si="216"/>
        <v>0</v>
      </c>
      <c r="DE149" s="2">
        <f t="shared" si="216"/>
        <v>0</v>
      </c>
      <c r="DF149" s="2">
        <f t="shared" si="216"/>
        <v>0</v>
      </c>
      <c r="DG149" s="2">
        <f t="shared" si="216"/>
        <v>0</v>
      </c>
      <c r="DH149" s="2">
        <f t="shared" si="216"/>
        <v>0</v>
      </c>
      <c r="DI149" s="2">
        <f t="shared" si="216"/>
        <v>0</v>
      </c>
      <c r="DJ149" s="2">
        <f t="shared" si="216"/>
        <v>0</v>
      </c>
      <c r="DK149" s="2">
        <f t="shared" si="216"/>
        <v>0</v>
      </c>
      <c r="DL149" s="2">
        <f t="shared" si="216"/>
        <v>0</v>
      </c>
      <c r="DM149" s="2">
        <f t="shared" si="216"/>
        <v>0</v>
      </c>
      <c r="DN149" s="2">
        <f t="shared" si="216"/>
        <v>0</v>
      </c>
      <c r="DO149" s="2">
        <f t="shared" si="216"/>
        <v>0</v>
      </c>
      <c r="DP149" s="2">
        <f t="shared" si="216"/>
        <v>0</v>
      </c>
      <c r="DQ149" s="2">
        <f t="shared" si="216"/>
        <v>0</v>
      </c>
      <c r="DR149" s="2">
        <f t="shared" si="216"/>
        <v>0</v>
      </c>
      <c r="DS149" s="2">
        <f t="shared" si="216"/>
        <v>0</v>
      </c>
      <c r="DT149" s="2">
        <f t="shared" si="216"/>
        <v>0</v>
      </c>
      <c r="DU149" s="2">
        <f t="shared" si="216"/>
        <v>0</v>
      </c>
      <c r="DV149" s="2">
        <f t="shared" si="216"/>
        <v>0</v>
      </c>
      <c r="DW149" s="2">
        <f t="shared" si="216"/>
        <v>0</v>
      </c>
      <c r="DX149" s="2">
        <f t="shared" si="216"/>
        <v>0</v>
      </c>
      <c r="DY149" s="2">
        <f t="shared" si="216"/>
        <v>0</v>
      </c>
      <c r="DZ149" s="2">
        <f t="shared" si="216"/>
        <v>0</v>
      </c>
      <c r="EA149" s="2">
        <f aca="true" t="shared" si="217" ref="EA149:GL149">EA125*EA58</f>
        <v>0</v>
      </c>
      <c r="EB149" s="2">
        <f t="shared" si="217"/>
        <v>0</v>
      </c>
      <c r="EC149" s="2">
        <f t="shared" si="217"/>
        <v>0</v>
      </c>
      <c r="ED149" s="2">
        <f t="shared" si="217"/>
        <v>0</v>
      </c>
      <c r="EE149" s="2">
        <f t="shared" si="217"/>
        <v>0</v>
      </c>
      <c r="EF149" s="2">
        <f t="shared" si="217"/>
        <v>0</v>
      </c>
      <c r="EG149" s="2">
        <f t="shared" si="217"/>
        <v>0</v>
      </c>
      <c r="EH149" s="2">
        <f t="shared" si="217"/>
        <v>0</v>
      </c>
      <c r="EI149" s="2">
        <f t="shared" si="217"/>
        <v>0</v>
      </c>
      <c r="EJ149" s="2">
        <f t="shared" si="217"/>
        <v>0</v>
      </c>
      <c r="EK149" s="2">
        <f t="shared" si="217"/>
        <v>0</v>
      </c>
      <c r="EL149" s="2">
        <f t="shared" si="217"/>
        <v>0</v>
      </c>
      <c r="EM149" s="2">
        <f t="shared" si="217"/>
        <v>0</v>
      </c>
      <c r="EN149" s="2">
        <f t="shared" si="217"/>
        <v>0</v>
      </c>
      <c r="EO149" s="2">
        <f t="shared" si="217"/>
        <v>0</v>
      </c>
      <c r="EP149" s="2">
        <f t="shared" si="217"/>
        <v>0</v>
      </c>
      <c r="EQ149" s="2">
        <f t="shared" si="217"/>
        <v>0</v>
      </c>
      <c r="ER149" s="2">
        <f t="shared" si="217"/>
        <v>0</v>
      </c>
      <c r="ES149" s="2">
        <f t="shared" si="217"/>
        <v>0</v>
      </c>
      <c r="ET149" s="2">
        <f t="shared" si="217"/>
        <v>0</v>
      </c>
      <c r="EU149" s="2">
        <f t="shared" si="217"/>
        <v>0</v>
      </c>
      <c r="EV149" s="2">
        <f t="shared" si="217"/>
        <v>0</v>
      </c>
      <c r="EW149" s="2">
        <f t="shared" si="217"/>
        <v>0</v>
      </c>
      <c r="EX149" s="2">
        <f t="shared" si="217"/>
        <v>0</v>
      </c>
      <c r="EY149" s="2">
        <f t="shared" si="217"/>
        <v>0</v>
      </c>
      <c r="EZ149" s="2">
        <f t="shared" si="217"/>
        <v>0</v>
      </c>
      <c r="FA149" s="2">
        <f t="shared" si="217"/>
        <v>0</v>
      </c>
      <c r="FB149" s="2">
        <f t="shared" si="217"/>
        <v>0</v>
      </c>
      <c r="FC149" s="2">
        <f t="shared" si="217"/>
        <v>0</v>
      </c>
      <c r="FD149" s="2">
        <f t="shared" si="217"/>
        <v>0</v>
      </c>
      <c r="FE149" s="2">
        <f t="shared" si="217"/>
        <v>0</v>
      </c>
      <c r="FF149" s="2">
        <f t="shared" si="217"/>
        <v>0</v>
      </c>
      <c r="FG149" s="2">
        <f t="shared" si="217"/>
        <v>0</v>
      </c>
      <c r="FH149" s="2">
        <f t="shared" si="217"/>
        <v>0</v>
      </c>
      <c r="FI149" s="2">
        <f t="shared" si="217"/>
        <v>0</v>
      </c>
      <c r="FJ149" s="2">
        <f t="shared" si="217"/>
        <v>0</v>
      </c>
      <c r="FK149" s="2">
        <f t="shared" si="217"/>
        <v>0</v>
      </c>
      <c r="FL149" s="2">
        <f t="shared" si="217"/>
        <v>0</v>
      </c>
      <c r="FM149" s="2">
        <f t="shared" si="217"/>
        <v>0</v>
      </c>
      <c r="FN149" s="2">
        <f t="shared" si="217"/>
        <v>0</v>
      </c>
      <c r="FO149" s="2">
        <f t="shared" si="217"/>
        <v>0</v>
      </c>
      <c r="FP149" s="2">
        <f t="shared" si="217"/>
        <v>0</v>
      </c>
      <c r="FQ149" s="2">
        <f t="shared" si="217"/>
        <v>0</v>
      </c>
      <c r="FR149" s="2">
        <f t="shared" si="217"/>
        <v>0</v>
      </c>
      <c r="FS149" s="2">
        <f t="shared" si="217"/>
        <v>0</v>
      </c>
      <c r="FT149" s="2">
        <f t="shared" si="217"/>
        <v>0</v>
      </c>
      <c r="FU149" s="2">
        <f t="shared" si="217"/>
        <v>0</v>
      </c>
      <c r="FV149" s="2">
        <f t="shared" si="217"/>
        <v>0</v>
      </c>
      <c r="FW149" s="2">
        <f t="shared" si="217"/>
        <v>0</v>
      </c>
      <c r="FX149" s="2">
        <f t="shared" si="217"/>
        <v>0</v>
      </c>
      <c r="FY149" s="2">
        <f t="shared" si="217"/>
        <v>0</v>
      </c>
      <c r="FZ149" s="2">
        <f t="shared" si="217"/>
        <v>0</v>
      </c>
      <c r="GA149" s="2">
        <f t="shared" si="217"/>
        <v>0</v>
      </c>
      <c r="GB149" s="2">
        <f t="shared" si="217"/>
        <v>0</v>
      </c>
      <c r="GC149" s="2">
        <f t="shared" si="217"/>
        <v>0</v>
      </c>
      <c r="GD149" s="2">
        <f t="shared" si="217"/>
        <v>0</v>
      </c>
      <c r="GE149" s="2">
        <f t="shared" si="217"/>
        <v>0</v>
      </c>
      <c r="GF149" s="2">
        <f t="shared" si="217"/>
        <v>0</v>
      </c>
      <c r="GG149" s="2">
        <f t="shared" si="217"/>
        <v>0</v>
      </c>
      <c r="GH149" s="2">
        <f t="shared" si="217"/>
        <v>0</v>
      </c>
      <c r="GI149" s="2">
        <f t="shared" si="217"/>
        <v>0</v>
      </c>
      <c r="GJ149" s="2">
        <f t="shared" si="217"/>
        <v>0</v>
      </c>
      <c r="GK149" s="2">
        <f t="shared" si="217"/>
        <v>0</v>
      </c>
      <c r="GL149" s="2">
        <f t="shared" si="217"/>
        <v>0</v>
      </c>
      <c r="GM149" s="2">
        <f aca="true" t="shared" si="218" ref="GM149:IV149">GM125*GM58</f>
        <v>0</v>
      </c>
      <c r="GN149" s="2">
        <f t="shared" si="218"/>
        <v>0</v>
      </c>
      <c r="GO149" s="2">
        <f t="shared" si="218"/>
        <v>0</v>
      </c>
      <c r="GP149" s="2">
        <f t="shared" si="218"/>
        <v>0</v>
      </c>
      <c r="GQ149" s="2">
        <f t="shared" si="218"/>
        <v>0</v>
      </c>
      <c r="GR149" s="2">
        <f t="shared" si="218"/>
        <v>0</v>
      </c>
      <c r="GS149" s="2">
        <f t="shared" si="218"/>
        <v>0</v>
      </c>
      <c r="GT149" s="2">
        <f t="shared" si="218"/>
        <v>0</v>
      </c>
      <c r="GU149" s="2">
        <f t="shared" si="218"/>
        <v>0</v>
      </c>
      <c r="GV149" s="2">
        <f t="shared" si="218"/>
        <v>0</v>
      </c>
      <c r="GW149" s="2">
        <f t="shared" si="218"/>
        <v>0</v>
      </c>
      <c r="GX149" s="2">
        <f t="shared" si="218"/>
        <v>0</v>
      </c>
      <c r="GY149" s="2">
        <f t="shared" si="218"/>
        <v>0</v>
      </c>
      <c r="GZ149" s="2">
        <f t="shared" si="218"/>
        <v>0</v>
      </c>
      <c r="HA149" s="2">
        <f t="shared" si="218"/>
        <v>0</v>
      </c>
      <c r="HB149" s="2">
        <f t="shared" si="218"/>
        <v>0</v>
      </c>
      <c r="HC149" s="2">
        <f t="shared" si="218"/>
        <v>0</v>
      </c>
      <c r="HD149" s="2">
        <f t="shared" si="218"/>
        <v>0</v>
      </c>
      <c r="HE149" s="2">
        <f t="shared" si="218"/>
        <v>0</v>
      </c>
      <c r="HF149" s="2">
        <f t="shared" si="218"/>
        <v>0</v>
      </c>
      <c r="HG149" s="2">
        <f t="shared" si="218"/>
        <v>0</v>
      </c>
      <c r="HH149" s="2">
        <f t="shared" si="218"/>
        <v>0</v>
      </c>
      <c r="HI149" s="2">
        <f t="shared" si="218"/>
        <v>0</v>
      </c>
      <c r="HJ149" s="2">
        <f t="shared" si="218"/>
        <v>0</v>
      </c>
      <c r="HK149" s="2">
        <f t="shared" si="218"/>
        <v>0</v>
      </c>
      <c r="HL149" s="2">
        <f t="shared" si="218"/>
        <v>0</v>
      </c>
      <c r="HM149" s="2">
        <f t="shared" si="218"/>
        <v>0</v>
      </c>
      <c r="HN149" s="2">
        <f t="shared" si="218"/>
        <v>0</v>
      </c>
      <c r="HO149" s="2">
        <f t="shared" si="218"/>
        <v>0</v>
      </c>
      <c r="HP149" s="2">
        <f t="shared" si="218"/>
        <v>0</v>
      </c>
      <c r="HQ149" s="2">
        <f t="shared" si="218"/>
        <v>0</v>
      </c>
      <c r="HR149" s="2">
        <f t="shared" si="218"/>
        <v>0</v>
      </c>
      <c r="HS149" s="2">
        <f t="shared" si="218"/>
        <v>0</v>
      </c>
      <c r="HT149" s="2">
        <f t="shared" si="218"/>
        <v>0</v>
      </c>
      <c r="HU149" s="2">
        <f t="shared" si="218"/>
        <v>0</v>
      </c>
      <c r="HV149" s="2">
        <f t="shared" si="218"/>
        <v>0</v>
      </c>
      <c r="HW149" s="2">
        <f t="shared" si="218"/>
        <v>0</v>
      </c>
      <c r="HX149" s="2">
        <f t="shared" si="218"/>
        <v>0</v>
      </c>
      <c r="HY149" s="2">
        <f t="shared" si="218"/>
        <v>0</v>
      </c>
      <c r="HZ149" s="2">
        <f t="shared" si="218"/>
        <v>0</v>
      </c>
      <c r="IA149" s="2">
        <f t="shared" si="218"/>
        <v>0</v>
      </c>
      <c r="IB149" s="2">
        <f t="shared" si="218"/>
        <v>0</v>
      </c>
      <c r="IC149" s="2">
        <f t="shared" si="218"/>
        <v>0</v>
      </c>
      <c r="ID149" s="2">
        <f t="shared" si="218"/>
        <v>0</v>
      </c>
      <c r="IE149" s="2">
        <f t="shared" si="218"/>
        <v>0</v>
      </c>
      <c r="IF149" s="2">
        <f t="shared" si="218"/>
        <v>0</v>
      </c>
      <c r="IG149" s="2">
        <f t="shared" si="218"/>
        <v>0</v>
      </c>
      <c r="IH149" s="2">
        <f t="shared" si="218"/>
        <v>0</v>
      </c>
      <c r="II149" s="2">
        <f t="shared" si="218"/>
        <v>0</v>
      </c>
      <c r="IJ149" s="2">
        <f t="shared" si="218"/>
        <v>0</v>
      </c>
      <c r="IK149" s="2">
        <f t="shared" si="218"/>
        <v>0</v>
      </c>
      <c r="IL149" s="2">
        <f t="shared" si="218"/>
        <v>0</v>
      </c>
      <c r="IM149" s="2">
        <f t="shared" si="218"/>
        <v>0</v>
      </c>
      <c r="IN149" s="2">
        <f t="shared" si="218"/>
        <v>0</v>
      </c>
      <c r="IO149" s="2">
        <f t="shared" si="218"/>
        <v>0</v>
      </c>
      <c r="IP149" s="2">
        <f t="shared" si="218"/>
        <v>0</v>
      </c>
      <c r="IQ149" s="2">
        <f t="shared" si="218"/>
        <v>0</v>
      </c>
      <c r="IR149" s="2">
        <f t="shared" si="218"/>
        <v>0</v>
      </c>
      <c r="IS149" s="2">
        <f t="shared" si="218"/>
        <v>0</v>
      </c>
      <c r="IT149" s="2">
        <f t="shared" si="218"/>
        <v>0</v>
      </c>
      <c r="IU149" s="2">
        <f t="shared" si="218"/>
        <v>0</v>
      </c>
      <c r="IV149" s="2">
        <f t="shared" si="218"/>
        <v>0</v>
      </c>
    </row>
    <row r="150" spans="1:256" s="11" customFormat="1" ht="15.75">
      <c r="A150" s="7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26" customFormat="1" ht="15.75">
      <c r="A151" s="124" t="s">
        <v>120</v>
      </c>
      <c r="B151" s="125">
        <f>B148+B149</f>
        <v>4.844830097368209</v>
      </c>
      <c r="C151" s="125">
        <f aca="true" t="shared" si="219" ref="C151:BN151">C148+C149</f>
        <v>5.028257928277062</v>
      </c>
      <c r="D151" s="125">
        <f t="shared" si="219"/>
        <v>5.307203605254733</v>
      </c>
      <c r="E151" s="125">
        <f t="shared" si="219"/>
        <v>5.693878983634956</v>
      </c>
      <c r="F151" s="125">
        <f t="shared" si="219"/>
        <v>6.203600559890842</v>
      </c>
      <c r="G151" s="125">
        <f t="shared" si="219"/>
        <v>6.855694597747604</v>
      </c>
      <c r="H151" s="125">
        <f t="shared" si="219"/>
        <v>7.674740121833937</v>
      </c>
      <c r="I151" s="125">
        <f t="shared" si="219"/>
        <v>8.692301609345108</v>
      </c>
      <c r="J151" s="125">
        <f t="shared" si="219"/>
        <v>9.949385228986909</v>
      </c>
      <c r="K151" s="125">
        <f t="shared" si="219"/>
        <v>11.499987094968557</v>
      </c>
      <c r="L151" s="125">
        <f t="shared" si="219"/>
        <v>13.416329047151269</v>
      </c>
      <c r="M151" s="125">
        <f t="shared" si="219"/>
        <v>15.796772219117198</v>
      </c>
      <c r="N151" s="125">
        <f t="shared" si="219"/>
        <v>18.778108916877006</v>
      </c>
      <c r="O151" s="125">
        <f t="shared" si="219"/>
        <v>22.555261993025525</v>
      </c>
      <c r="P151" s="125">
        <f t="shared" si="219"/>
        <v>27.414019802874513</v>
      </c>
      <c r="Q151" s="125">
        <f t="shared" si="219"/>
        <v>33.78778824071251</v>
      </c>
      <c r="R151" s="125">
        <f t="shared" si="219"/>
        <v>42.36105951091707</v>
      </c>
      <c r="S151" s="125">
        <f t="shared" si="219"/>
        <v>54.26987642069626</v>
      </c>
      <c r="T151" s="125">
        <f t="shared" si="219"/>
        <v>71.52046977679629</v>
      </c>
      <c r="U151" s="125">
        <f t="shared" si="219"/>
        <v>97.95074875689637</v>
      </c>
      <c r="V151" s="125">
        <f t="shared" si="219"/>
        <v>141.73285310346355</v>
      </c>
      <c r="W151" s="125">
        <f t="shared" si="219"/>
        <v>223.11932463951953</v>
      </c>
      <c r="X151" s="125">
        <f t="shared" si="219"/>
        <v>405.54559087488644</v>
      </c>
      <c r="Y151" s="125">
        <f t="shared" si="219"/>
        <v>991.9640685883229</v>
      </c>
      <c r="Z151" s="125">
        <f t="shared" si="219"/>
        <v>6497.445424011761</v>
      </c>
      <c r="AA151" s="125">
        <f t="shared" si="219"/>
        <v>0</v>
      </c>
      <c r="AB151" s="125">
        <f t="shared" si="219"/>
        <v>0</v>
      </c>
      <c r="AC151" s="125">
        <f t="shared" si="219"/>
        <v>0</v>
      </c>
      <c r="AD151" s="125">
        <f t="shared" si="219"/>
        <v>0</v>
      </c>
      <c r="AE151" s="125">
        <f t="shared" si="219"/>
        <v>0</v>
      </c>
      <c r="AF151" s="125">
        <f t="shared" si="219"/>
        <v>0</v>
      </c>
      <c r="AG151" s="125">
        <f t="shared" si="219"/>
        <v>0</v>
      </c>
      <c r="AH151" s="125">
        <f t="shared" si="219"/>
        <v>0</v>
      </c>
      <c r="AI151" s="125">
        <f t="shared" si="219"/>
        <v>0</v>
      </c>
      <c r="AJ151" s="125">
        <f t="shared" si="219"/>
        <v>0</v>
      </c>
      <c r="AK151" s="125">
        <f t="shared" si="219"/>
        <v>0</v>
      </c>
      <c r="AL151" s="125">
        <f t="shared" si="219"/>
        <v>0</v>
      </c>
      <c r="AM151" s="125">
        <f t="shared" si="219"/>
        <v>0</v>
      </c>
      <c r="AN151" s="125">
        <f t="shared" si="219"/>
        <v>0</v>
      </c>
      <c r="AO151" s="125">
        <f t="shared" si="219"/>
        <v>0</v>
      </c>
      <c r="AP151" s="125">
        <f t="shared" si="219"/>
        <v>0</v>
      </c>
      <c r="AQ151" s="125">
        <f t="shared" si="219"/>
        <v>0</v>
      </c>
      <c r="AR151" s="125">
        <f t="shared" si="219"/>
        <v>0</v>
      </c>
      <c r="AS151" s="125">
        <f t="shared" si="219"/>
        <v>0</v>
      </c>
      <c r="AT151" s="125">
        <f t="shared" si="219"/>
        <v>0</v>
      </c>
      <c r="AU151" s="125">
        <f t="shared" si="219"/>
        <v>0</v>
      </c>
      <c r="AV151" s="125">
        <f t="shared" si="219"/>
        <v>0</v>
      </c>
      <c r="AW151" s="125">
        <f t="shared" si="219"/>
        <v>0</v>
      </c>
      <c r="AX151" s="125">
        <f t="shared" si="219"/>
        <v>0</v>
      </c>
      <c r="AY151" s="125">
        <f t="shared" si="219"/>
        <v>0</v>
      </c>
      <c r="AZ151" s="125">
        <f t="shared" si="219"/>
        <v>0</v>
      </c>
      <c r="BA151" s="125">
        <f t="shared" si="219"/>
        <v>0</v>
      </c>
      <c r="BB151" s="125">
        <f t="shared" si="219"/>
        <v>0</v>
      </c>
      <c r="BC151" s="125">
        <f t="shared" si="219"/>
        <v>0</v>
      </c>
      <c r="BD151" s="125">
        <f t="shared" si="219"/>
        <v>0</v>
      </c>
      <c r="BE151" s="125">
        <f t="shared" si="219"/>
        <v>0</v>
      </c>
      <c r="BF151" s="125">
        <f t="shared" si="219"/>
        <v>0</v>
      </c>
      <c r="BG151" s="125">
        <f t="shared" si="219"/>
        <v>0</v>
      </c>
      <c r="BH151" s="125">
        <f t="shared" si="219"/>
        <v>0</v>
      </c>
      <c r="BI151" s="125">
        <f t="shared" si="219"/>
        <v>0</v>
      </c>
      <c r="BJ151" s="125">
        <f t="shared" si="219"/>
        <v>0</v>
      </c>
      <c r="BK151" s="125">
        <f t="shared" si="219"/>
        <v>0</v>
      </c>
      <c r="BL151" s="125">
        <f t="shared" si="219"/>
        <v>0</v>
      </c>
      <c r="BM151" s="125">
        <f t="shared" si="219"/>
        <v>0</v>
      </c>
      <c r="BN151" s="125">
        <f t="shared" si="219"/>
        <v>0</v>
      </c>
      <c r="BO151" s="125">
        <f aca="true" t="shared" si="220" ref="BO151:DZ151">BO148+BO149</f>
        <v>0</v>
      </c>
      <c r="BP151" s="125">
        <f t="shared" si="220"/>
        <v>0</v>
      </c>
      <c r="BQ151" s="125">
        <f t="shared" si="220"/>
        <v>0</v>
      </c>
      <c r="BR151" s="125">
        <f t="shared" si="220"/>
        <v>0</v>
      </c>
      <c r="BS151" s="125">
        <f t="shared" si="220"/>
        <v>0</v>
      </c>
      <c r="BT151" s="125">
        <f t="shared" si="220"/>
        <v>0</v>
      </c>
      <c r="BU151" s="125">
        <f t="shared" si="220"/>
        <v>0</v>
      </c>
      <c r="BV151" s="125">
        <f t="shared" si="220"/>
        <v>0</v>
      </c>
      <c r="BW151" s="125">
        <f t="shared" si="220"/>
        <v>0</v>
      </c>
      <c r="BX151" s="125">
        <f t="shared" si="220"/>
        <v>0</v>
      </c>
      <c r="BY151" s="125">
        <f t="shared" si="220"/>
        <v>0</v>
      </c>
      <c r="BZ151" s="125">
        <f t="shared" si="220"/>
        <v>0</v>
      </c>
      <c r="CA151" s="125">
        <f t="shared" si="220"/>
        <v>0</v>
      </c>
      <c r="CB151" s="125">
        <f t="shared" si="220"/>
        <v>0</v>
      </c>
      <c r="CC151" s="125">
        <f t="shared" si="220"/>
        <v>0</v>
      </c>
      <c r="CD151" s="125">
        <f t="shared" si="220"/>
        <v>0</v>
      </c>
      <c r="CE151" s="125">
        <f t="shared" si="220"/>
        <v>0</v>
      </c>
      <c r="CF151" s="125">
        <f t="shared" si="220"/>
        <v>0</v>
      </c>
      <c r="CG151" s="125">
        <f t="shared" si="220"/>
        <v>0</v>
      </c>
      <c r="CH151" s="125">
        <f t="shared" si="220"/>
        <v>0</v>
      </c>
      <c r="CI151" s="125">
        <f t="shared" si="220"/>
        <v>0</v>
      </c>
      <c r="CJ151" s="125">
        <f t="shared" si="220"/>
        <v>0</v>
      </c>
      <c r="CK151" s="125">
        <f t="shared" si="220"/>
        <v>0</v>
      </c>
      <c r="CL151" s="125">
        <f t="shared" si="220"/>
        <v>0</v>
      </c>
      <c r="CM151" s="125">
        <f t="shared" si="220"/>
        <v>0</v>
      </c>
      <c r="CN151" s="125">
        <f t="shared" si="220"/>
        <v>0</v>
      </c>
      <c r="CO151" s="125">
        <f t="shared" si="220"/>
        <v>0</v>
      </c>
      <c r="CP151" s="125">
        <f t="shared" si="220"/>
        <v>0</v>
      </c>
      <c r="CQ151" s="125">
        <f t="shared" si="220"/>
        <v>0</v>
      </c>
      <c r="CR151" s="125">
        <f t="shared" si="220"/>
        <v>0</v>
      </c>
      <c r="CS151" s="125">
        <f t="shared" si="220"/>
        <v>0</v>
      </c>
      <c r="CT151" s="125">
        <f t="shared" si="220"/>
        <v>0</v>
      </c>
      <c r="CU151" s="125">
        <f t="shared" si="220"/>
        <v>0</v>
      </c>
      <c r="CV151" s="125">
        <f t="shared" si="220"/>
        <v>0</v>
      </c>
      <c r="CW151" s="125">
        <f t="shared" si="220"/>
        <v>0</v>
      </c>
      <c r="CX151" s="125">
        <f t="shared" si="220"/>
        <v>0</v>
      </c>
      <c r="CY151" s="125">
        <f t="shared" si="220"/>
        <v>0</v>
      </c>
      <c r="CZ151" s="125">
        <f t="shared" si="220"/>
        <v>0</v>
      </c>
      <c r="DA151" s="125">
        <f t="shared" si="220"/>
        <v>0</v>
      </c>
      <c r="DB151" s="125">
        <f t="shared" si="220"/>
        <v>0</v>
      </c>
      <c r="DC151" s="125">
        <f t="shared" si="220"/>
        <v>0</v>
      </c>
      <c r="DD151" s="125">
        <f t="shared" si="220"/>
        <v>0</v>
      </c>
      <c r="DE151" s="125">
        <f t="shared" si="220"/>
        <v>0</v>
      </c>
      <c r="DF151" s="125">
        <f t="shared" si="220"/>
        <v>0</v>
      </c>
      <c r="DG151" s="125">
        <f t="shared" si="220"/>
        <v>0</v>
      </c>
      <c r="DH151" s="125">
        <f t="shared" si="220"/>
        <v>0</v>
      </c>
      <c r="DI151" s="125">
        <f t="shared" si="220"/>
        <v>0</v>
      </c>
      <c r="DJ151" s="125">
        <f t="shared" si="220"/>
        <v>0</v>
      </c>
      <c r="DK151" s="125">
        <f t="shared" si="220"/>
        <v>0</v>
      </c>
      <c r="DL151" s="125">
        <f t="shared" si="220"/>
        <v>0</v>
      </c>
      <c r="DM151" s="125">
        <f t="shared" si="220"/>
        <v>0</v>
      </c>
      <c r="DN151" s="125">
        <f t="shared" si="220"/>
        <v>0</v>
      </c>
      <c r="DO151" s="125">
        <f t="shared" si="220"/>
        <v>0</v>
      </c>
      <c r="DP151" s="125">
        <f t="shared" si="220"/>
        <v>0</v>
      </c>
      <c r="DQ151" s="125">
        <f t="shared" si="220"/>
        <v>0</v>
      </c>
      <c r="DR151" s="125">
        <f t="shared" si="220"/>
        <v>0</v>
      </c>
      <c r="DS151" s="125">
        <f t="shared" si="220"/>
        <v>0</v>
      </c>
      <c r="DT151" s="125">
        <f t="shared" si="220"/>
        <v>0</v>
      </c>
      <c r="DU151" s="125">
        <f t="shared" si="220"/>
        <v>0</v>
      </c>
      <c r="DV151" s="125">
        <f t="shared" si="220"/>
        <v>0</v>
      </c>
      <c r="DW151" s="125">
        <f t="shared" si="220"/>
        <v>0</v>
      </c>
      <c r="DX151" s="125">
        <f t="shared" si="220"/>
        <v>0</v>
      </c>
      <c r="DY151" s="125">
        <f t="shared" si="220"/>
        <v>0</v>
      </c>
      <c r="DZ151" s="125">
        <f t="shared" si="220"/>
        <v>0</v>
      </c>
      <c r="EA151" s="125">
        <f aca="true" t="shared" si="221" ref="EA151:GL151">EA148+EA149</f>
        <v>0</v>
      </c>
      <c r="EB151" s="125">
        <f t="shared" si="221"/>
        <v>0</v>
      </c>
      <c r="EC151" s="125">
        <f t="shared" si="221"/>
        <v>0</v>
      </c>
      <c r="ED151" s="125">
        <f t="shared" si="221"/>
        <v>0</v>
      </c>
      <c r="EE151" s="125">
        <f t="shared" si="221"/>
        <v>0</v>
      </c>
      <c r="EF151" s="125">
        <f t="shared" si="221"/>
        <v>0</v>
      </c>
      <c r="EG151" s="125">
        <f t="shared" si="221"/>
        <v>0</v>
      </c>
      <c r="EH151" s="125">
        <f t="shared" si="221"/>
        <v>0</v>
      </c>
      <c r="EI151" s="125">
        <f t="shared" si="221"/>
        <v>0</v>
      </c>
      <c r="EJ151" s="125">
        <f t="shared" si="221"/>
        <v>0</v>
      </c>
      <c r="EK151" s="125">
        <f t="shared" si="221"/>
        <v>0</v>
      </c>
      <c r="EL151" s="125">
        <f t="shared" si="221"/>
        <v>0</v>
      </c>
      <c r="EM151" s="125">
        <f t="shared" si="221"/>
        <v>0</v>
      </c>
      <c r="EN151" s="125">
        <f t="shared" si="221"/>
        <v>0</v>
      </c>
      <c r="EO151" s="125">
        <f t="shared" si="221"/>
        <v>0</v>
      </c>
      <c r="EP151" s="125">
        <f t="shared" si="221"/>
        <v>0</v>
      </c>
      <c r="EQ151" s="125">
        <f t="shared" si="221"/>
        <v>0</v>
      </c>
      <c r="ER151" s="125">
        <f t="shared" si="221"/>
        <v>0</v>
      </c>
      <c r="ES151" s="125">
        <f t="shared" si="221"/>
        <v>0</v>
      </c>
      <c r="ET151" s="125">
        <f t="shared" si="221"/>
        <v>0</v>
      </c>
      <c r="EU151" s="125">
        <f t="shared" si="221"/>
        <v>0</v>
      </c>
      <c r="EV151" s="125">
        <f t="shared" si="221"/>
        <v>0</v>
      </c>
      <c r="EW151" s="125">
        <f t="shared" si="221"/>
        <v>0</v>
      </c>
      <c r="EX151" s="125">
        <f t="shared" si="221"/>
        <v>0</v>
      </c>
      <c r="EY151" s="125">
        <f t="shared" si="221"/>
        <v>0</v>
      </c>
      <c r="EZ151" s="125">
        <f t="shared" si="221"/>
        <v>0</v>
      </c>
      <c r="FA151" s="125">
        <f t="shared" si="221"/>
        <v>0</v>
      </c>
      <c r="FB151" s="125">
        <f t="shared" si="221"/>
        <v>0</v>
      </c>
      <c r="FC151" s="125">
        <f t="shared" si="221"/>
        <v>0</v>
      </c>
      <c r="FD151" s="125">
        <f t="shared" si="221"/>
        <v>0</v>
      </c>
      <c r="FE151" s="125">
        <f t="shared" si="221"/>
        <v>0</v>
      </c>
      <c r="FF151" s="125">
        <f t="shared" si="221"/>
        <v>0</v>
      </c>
      <c r="FG151" s="125">
        <f t="shared" si="221"/>
        <v>0</v>
      </c>
      <c r="FH151" s="125">
        <f t="shared" si="221"/>
        <v>0</v>
      </c>
      <c r="FI151" s="125">
        <f t="shared" si="221"/>
        <v>0</v>
      </c>
      <c r="FJ151" s="125">
        <f t="shared" si="221"/>
        <v>0</v>
      </c>
      <c r="FK151" s="125">
        <f t="shared" si="221"/>
        <v>0</v>
      </c>
      <c r="FL151" s="125">
        <f t="shared" si="221"/>
        <v>0</v>
      </c>
      <c r="FM151" s="125">
        <f t="shared" si="221"/>
        <v>0</v>
      </c>
      <c r="FN151" s="125">
        <f t="shared" si="221"/>
        <v>0</v>
      </c>
      <c r="FO151" s="125">
        <f t="shared" si="221"/>
        <v>0</v>
      </c>
      <c r="FP151" s="125">
        <f t="shared" si="221"/>
        <v>0</v>
      </c>
      <c r="FQ151" s="125">
        <f t="shared" si="221"/>
        <v>0</v>
      </c>
      <c r="FR151" s="125">
        <f t="shared" si="221"/>
        <v>0</v>
      </c>
      <c r="FS151" s="125">
        <f t="shared" si="221"/>
        <v>0</v>
      </c>
      <c r="FT151" s="125">
        <f t="shared" si="221"/>
        <v>0</v>
      </c>
      <c r="FU151" s="125">
        <f t="shared" si="221"/>
        <v>0</v>
      </c>
      <c r="FV151" s="125">
        <f t="shared" si="221"/>
        <v>0</v>
      </c>
      <c r="FW151" s="125">
        <f t="shared" si="221"/>
        <v>0</v>
      </c>
      <c r="FX151" s="125">
        <f t="shared" si="221"/>
        <v>0</v>
      </c>
      <c r="FY151" s="125">
        <f t="shared" si="221"/>
        <v>0</v>
      </c>
      <c r="FZ151" s="125">
        <f t="shared" si="221"/>
        <v>0</v>
      </c>
      <c r="GA151" s="125">
        <f t="shared" si="221"/>
        <v>0</v>
      </c>
      <c r="GB151" s="125">
        <f t="shared" si="221"/>
        <v>0</v>
      </c>
      <c r="GC151" s="125">
        <f t="shared" si="221"/>
        <v>0</v>
      </c>
      <c r="GD151" s="125">
        <f t="shared" si="221"/>
        <v>0</v>
      </c>
      <c r="GE151" s="125">
        <f t="shared" si="221"/>
        <v>0</v>
      </c>
      <c r="GF151" s="125">
        <f t="shared" si="221"/>
        <v>0</v>
      </c>
      <c r="GG151" s="125">
        <f t="shared" si="221"/>
        <v>0</v>
      </c>
      <c r="GH151" s="125">
        <f t="shared" si="221"/>
        <v>0</v>
      </c>
      <c r="GI151" s="125">
        <f t="shared" si="221"/>
        <v>0</v>
      </c>
      <c r="GJ151" s="125">
        <f t="shared" si="221"/>
        <v>0</v>
      </c>
      <c r="GK151" s="125">
        <f t="shared" si="221"/>
        <v>0</v>
      </c>
      <c r="GL151" s="125">
        <f t="shared" si="221"/>
        <v>0</v>
      </c>
      <c r="GM151" s="125">
        <f aca="true" t="shared" si="222" ref="GM151:IV151">GM148+GM149</f>
        <v>0</v>
      </c>
      <c r="GN151" s="125">
        <f t="shared" si="222"/>
        <v>0</v>
      </c>
      <c r="GO151" s="125">
        <f t="shared" si="222"/>
        <v>0</v>
      </c>
      <c r="GP151" s="125">
        <f t="shared" si="222"/>
        <v>0</v>
      </c>
      <c r="GQ151" s="125">
        <f t="shared" si="222"/>
        <v>0</v>
      </c>
      <c r="GR151" s="125">
        <f t="shared" si="222"/>
        <v>0</v>
      </c>
      <c r="GS151" s="125">
        <f t="shared" si="222"/>
        <v>0</v>
      </c>
      <c r="GT151" s="125">
        <f t="shared" si="222"/>
        <v>0</v>
      </c>
      <c r="GU151" s="125">
        <f t="shared" si="222"/>
        <v>0</v>
      </c>
      <c r="GV151" s="125">
        <f t="shared" si="222"/>
        <v>0</v>
      </c>
      <c r="GW151" s="125">
        <f t="shared" si="222"/>
        <v>0</v>
      </c>
      <c r="GX151" s="125">
        <f t="shared" si="222"/>
        <v>0</v>
      </c>
      <c r="GY151" s="125">
        <f t="shared" si="222"/>
        <v>0</v>
      </c>
      <c r="GZ151" s="125">
        <f t="shared" si="222"/>
        <v>0</v>
      </c>
      <c r="HA151" s="125">
        <f t="shared" si="222"/>
        <v>0</v>
      </c>
      <c r="HB151" s="125">
        <f t="shared" si="222"/>
        <v>0</v>
      </c>
      <c r="HC151" s="125">
        <f t="shared" si="222"/>
        <v>0</v>
      </c>
      <c r="HD151" s="125">
        <f t="shared" si="222"/>
        <v>0</v>
      </c>
      <c r="HE151" s="125">
        <f t="shared" si="222"/>
        <v>0</v>
      </c>
      <c r="HF151" s="125">
        <f t="shared" si="222"/>
        <v>0</v>
      </c>
      <c r="HG151" s="125">
        <f t="shared" si="222"/>
        <v>0</v>
      </c>
      <c r="HH151" s="125">
        <f t="shared" si="222"/>
        <v>0</v>
      </c>
      <c r="HI151" s="125">
        <f t="shared" si="222"/>
        <v>0</v>
      </c>
      <c r="HJ151" s="125">
        <f t="shared" si="222"/>
        <v>0</v>
      </c>
      <c r="HK151" s="125">
        <f t="shared" si="222"/>
        <v>0</v>
      </c>
      <c r="HL151" s="125">
        <f t="shared" si="222"/>
        <v>0</v>
      </c>
      <c r="HM151" s="125">
        <f t="shared" si="222"/>
        <v>0</v>
      </c>
      <c r="HN151" s="125">
        <f t="shared" si="222"/>
        <v>0</v>
      </c>
      <c r="HO151" s="125">
        <f t="shared" si="222"/>
        <v>0</v>
      </c>
      <c r="HP151" s="125">
        <f t="shared" si="222"/>
        <v>0</v>
      </c>
      <c r="HQ151" s="125">
        <f t="shared" si="222"/>
        <v>0</v>
      </c>
      <c r="HR151" s="125">
        <f t="shared" si="222"/>
        <v>0</v>
      </c>
      <c r="HS151" s="125">
        <f t="shared" si="222"/>
        <v>0</v>
      </c>
      <c r="HT151" s="125">
        <f t="shared" si="222"/>
        <v>0</v>
      </c>
      <c r="HU151" s="125">
        <f t="shared" si="222"/>
        <v>0</v>
      </c>
      <c r="HV151" s="125">
        <f t="shared" si="222"/>
        <v>0</v>
      </c>
      <c r="HW151" s="125">
        <f t="shared" si="222"/>
        <v>0</v>
      </c>
      <c r="HX151" s="125">
        <f t="shared" si="222"/>
        <v>0</v>
      </c>
      <c r="HY151" s="125">
        <f t="shared" si="222"/>
        <v>0</v>
      </c>
      <c r="HZ151" s="125">
        <f t="shared" si="222"/>
        <v>0</v>
      </c>
      <c r="IA151" s="125">
        <f t="shared" si="222"/>
        <v>0</v>
      </c>
      <c r="IB151" s="125">
        <f t="shared" si="222"/>
        <v>0</v>
      </c>
      <c r="IC151" s="125">
        <f t="shared" si="222"/>
        <v>0</v>
      </c>
      <c r="ID151" s="125">
        <f t="shared" si="222"/>
        <v>0</v>
      </c>
      <c r="IE151" s="125">
        <f t="shared" si="222"/>
        <v>0</v>
      </c>
      <c r="IF151" s="125">
        <f t="shared" si="222"/>
        <v>0</v>
      </c>
      <c r="IG151" s="125">
        <f t="shared" si="222"/>
        <v>0</v>
      </c>
      <c r="IH151" s="125">
        <f t="shared" si="222"/>
        <v>0</v>
      </c>
      <c r="II151" s="125">
        <f t="shared" si="222"/>
        <v>0</v>
      </c>
      <c r="IJ151" s="125">
        <f t="shared" si="222"/>
        <v>0</v>
      </c>
      <c r="IK151" s="125">
        <f t="shared" si="222"/>
        <v>0</v>
      </c>
      <c r="IL151" s="125">
        <f t="shared" si="222"/>
        <v>0</v>
      </c>
      <c r="IM151" s="125">
        <f t="shared" si="222"/>
        <v>0</v>
      </c>
      <c r="IN151" s="125">
        <f t="shared" si="222"/>
        <v>0</v>
      </c>
      <c r="IO151" s="125">
        <f t="shared" si="222"/>
        <v>0</v>
      </c>
      <c r="IP151" s="125">
        <f t="shared" si="222"/>
        <v>0</v>
      </c>
      <c r="IQ151" s="125">
        <f t="shared" si="222"/>
        <v>0</v>
      </c>
      <c r="IR151" s="125">
        <f t="shared" si="222"/>
        <v>0</v>
      </c>
      <c r="IS151" s="125">
        <f t="shared" si="222"/>
        <v>0</v>
      </c>
      <c r="IT151" s="125">
        <f t="shared" si="222"/>
        <v>0</v>
      </c>
      <c r="IU151" s="125">
        <f t="shared" si="222"/>
        <v>0</v>
      </c>
      <c r="IV151" s="125">
        <f t="shared" si="222"/>
        <v>0</v>
      </c>
    </row>
    <row r="152" spans="1:256" s="126" customFormat="1" ht="15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  <c r="EF152" s="125"/>
      <c r="EG152" s="125"/>
      <c r="EH152" s="125"/>
      <c r="EI152" s="125"/>
      <c r="EJ152" s="125"/>
      <c r="EK152" s="125"/>
      <c r="EL152" s="125"/>
      <c r="EM152" s="125"/>
      <c r="EN152" s="125"/>
      <c r="EO152" s="125"/>
      <c r="EP152" s="125"/>
      <c r="EQ152" s="125"/>
      <c r="ER152" s="125"/>
      <c r="ES152" s="125"/>
      <c r="ET152" s="125"/>
      <c r="EU152" s="125"/>
      <c r="EV152" s="125"/>
      <c r="EW152" s="125"/>
      <c r="EX152" s="125"/>
      <c r="EY152" s="125"/>
      <c r="EZ152" s="125"/>
      <c r="FA152" s="125"/>
      <c r="FB152" s="125"/>
      <c r="FC152" s="125"/>
      <c r="FD152" s="125"/>
      <c r="FE152" s="125"/>
      <c r="FF152" s="125"/>
      <c r="FG152" s="125"/>
      <c r="FH152" s="125"/>
      <c r="FI152" s="125"/>
      <c r="FJ152" s="125"/>
      <c r="FK152" s="125"/>
      <c r="FL152" s="125"/>
      <c r="FM152" s="125"/>
      <c r="FN152" s="125"/>
      <c r="FO152" s="125"/>
      <c r="FP152" s="125"/>
      <c r="FQ152" s="125"/>
      <c r="FR152" s="125"/>
      <c r="FS152" s="125"/>
      <c r="FT152" s="125"/>
      <c r="FU152" s="125"/>
      <c r="FV152" s="125"/>
      <c r="FW152" s="125"/>
      <c r="FX152" s="125"/>
      <c r="FY152" s="125"/>
      <c r="FZ152" s="125"/>
      <c r="GA152" s="125"/>
      <c r="GB152" s="125"/>
      <c r="GC152" s="125"/>
      <c r="GD152" s="125"/>
      <c r="GE152" s="125"/>
      <c r="GF152" s="125"/>
      <c r="GG152" s="125"/>
      <c r="GH152" s="125"/>
      <c r="GI152" s="125"/>
      <c r="GJ152" s="125"/>
      <c r="GK152" s="125"/>
      <c r="GL152" s="125"/>
      <c r="GM152" s="125"/>
      <c r="GN152" s="125"/>
      <c r="GO152" s="125"/>
      <c r="GP152" s="125"/>
      <c r="GQ152" s="125"/>
      <c r="GR152" s="125"/>
      <c r="GS152" s="125"/>
      <c r="GT152" s="125"/>
      <c r="GU152" s="125"/>
      <c r="GV152" s="125"/>
      <c r="GW152" s="125"/>
      <c r="GX152" s="125"/>
      <c r="GY152" s="125"/>
      <c r="GZ152" s="125"/>
      <c r="HA152" s="125"/>
      <c r="HB152" s="125"/>
      <c r="HC152" s="125"/>
      <c r="HD152" s="125"/>
      <c r="HE152" s="125"/>
      <c r="HF152" s="125"/>
      <c r="HG152" s="125"/>
      <c r="HH152" s="125"/>
      <c r="HI152" s="125"/>
      <c r="HJ152" s="125"/>
      <c r="HK152" s="125"/>
      <c r="HL152" s="125"/>
      <c r="HM152" s="125"/>
      <c r="HN152" s="125"/>
      <c r="HO152" s="125"/>
      <c r="HP152" s="125"/>
      <c r="HQ152" s="125"/>
      <c r="HR152" s="125"/>
      <c r="HS152" s="125"/>
      <c r="HT152" s="125"/>
      <c r="HU152" s="125"/>
      <c r="HV152" s="125"/>
      <c r="HW152" s="125"/>
      <c r="HX152" s="125"/>
      <c r="HY152" s="125"/>
      <c r="HZ152" s="125"/>
      <c r="IA152" s="125"/>
      <c r="IB152" s="125"/>
      <c r="IC152" s="125"/>
      <c r="ID152" s="125"/>
      <c r="IE152" s="125"/>
      <c r="IF152" s="125"/>
      <c r="IG152" s="125"/>
      <c r="IH152" s="125"/>
      <c r="II152" s="125"/>
      <c r="IJ152" s="125"/>
      <c r="IK152" s="125"/>
      <c r="IL152" s="125"/>
      <c r="IM152" s="125"/>
      <c r="IN152" s="125"/>
      <c r="IO152" s="125"/>
      <c r="IP152" s="125"/>
      <c r="IQ152" s="125"/>
      <c r="IR152" s="125"/>
      <c r="IS152" s="125"/>
      <c r="IT152" s="125"/>
      <c r="IU152" s="125"/>
      <c r="IV152" s="125"/>
    </row>
    <row r="153" spans="1:256" s="126" customFormat="1" ht="15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  <c r="EF153" s="125"/>
      <c r="EG153" s="125"/>
      <c r="EH153" s="125"/>
      <c r="EI153" s="125"/>
      <c r="EJ153" s="125"/>
      <c r="EK153" s="125"/>
      <c r="EL153" s="125"/>
      <c r="EM153" s="125"/>
      <c r="EN153" s="125"/>
      <c r="EO153" s="125"/>
      <c r="EP153" s="125"/>
      <c r="EQ153" s="125"/>
      <c r="ER153" s="125"/>
      <c r="ES153" s="125"/>
      <c r="ET153" s="125"/>
      <c r="EU153" s="125"/>
      <c r="EV153" s="125"/>
      <c r="EW153" s="125"/>
      <c r="EX153" s="125"/>
      <c r="EY153" s="125"/>
      <c r="EZ153" s="125"/>
      <c r="FA153" s="125"/>
      <c r="FB153" s="125"/>
      <c r="FC153" s="125"/>
      <c r="FD153" s="125"/>
      <c r="FE153" s="125"/>
      <c r="FF153" s="125"/>
      <c r="FG153" s="125"/>
      <c r="FH153" s="125"/>
      <c r="FI153" s="125"/>
      <c r="FJ153" s="125"/>
      <c r="FK153" s="125"/>
      <c r="FL153" s="125"/>
      <c r="FM153" s="125"/>
      <c r="FN153" s="125"/>
      <c r="FO153" s="125"/>
      <c r="FP153" s="125"/>
      <c r="FQ153" s="125"/>
      <c r="FR153" s="125"/>
      <c r="FS153" s="125"/>
      <c r="FT153" s="125"/>
      <c r="FU153" s="125"/>
      <c r="FV153" s="125"/>
      <c r="FW153" s="125"/>
      <c r="FX153" s="125"/>
      <c r="FY153" s="125"/>
      <c r="FZ153" s="125"/>
      <c r="GA153" s="125"/>
      <c r="GB153" s="125"/>
      <c r="GC153" s="125"/>
      <c r="GD153" s="125"/>
      <c r="GE153" s="125"/>
      <c r="GF153" s="125"/>
      <c r="GG153" s="125"/>
      <c r="GH153" s="125"/>
      <c r="GI153" s="125"/>
      <c r="GJ153" s="125"/>
      <c r="GK153" s="125"/>
      <c r="GL153" s="125"/>
      <c r="GM153" s="125"/>
      <c r="GN153" s="125"/>
      <c r="GO153" s="125"/>
      <c r="GP153" s="125"/>
      <c r="GQ153" s="125"/>
      <c r="GR153" s="125"/>
      <c r="GS153" s="125"/>
      <c r="GT153" s="125"/>
      <c r="GU153" s="125"/>
      <c r="GV153" s="125"/>
      <c r="GW153" s="125"/>
      <c r="GX153" s="125"/>
      <c r="GY153" s="125"/>
      <c r="GZ153" s="125"/>
      <c r="HA153" s="125"/>
      <c r="HB153" s="125"/>
      <c r="HC153" s="125"/>
      <c r="HD153" s="125"/>
      <c r="HE153" s="125"/>
      <c r="HF153" s="125"/>
      <c r="HG153" s="125"/>
      <c r="HH153" s="125"/>
      <c r="HI153" s="125"/>
      <c r="HJ153" s="125"/>
      <c r="HK153" s="125"/>
      <c r="HL153" s="125"/>
      <c r="HM153" s="125"/>
      <c r="HN153" s="125"/>
      <c r="HO153" s="125"/>
      <c r="HP153" s="125"/>
      <c r="HQ153" s="125"/>
      <c r="HR153" s="125"/>
      <c r="HS153" s="125"/>
      <c r="HT153" s="125"/>
      <c r="HU153" s="125"/>
      <c r="HV153" s="125"/>
      <c r="HW153" s="125"/>
      <c r="HX153" s="125"/>
      <c r="HY153" s="125"/>
      <c r="HZ153" s="125"/>
      <c r="IA153" s="125"/>
      <c r="IB153" s="125"/>
      <c r="IC153" s="125"/>
      <c r="ID153" s="125"/>
      <c r="IE153" s="125"/>
      <c r="IF153" s="125"/>
      <c r="IG153" s="125"/>
      <c r="IH153" s="125"/>
      <c r="II153" s="125"/>
      <c r="IJ153" s="125"/>
      <c r="IK153" s="125"/>
      <c r="IL153" s="125"/>
      <c r="IM153" s="125"/>
      <c r="IN153" s="125"/>
      <c r="IO153" s="125"/>
      <c r="IP153" s="125"/>
      <c r="IQ153" s="125"/>
      <c r="IR153" s="125"/>
      <c r="IS153" s="125"/>
      <c r="IT153" s="125"/>
      <c r="IU153" s="125"/>
      <c r="IV153" s="125"/>
    </row>
    <row r="154" spans="1:26" s="11" customFormat="1" ht="15.75">
      <c r="A154" s="70" t="s">
        <v>79</v>
      </c>
      <c r="B154" s="2">
        <f aca="true" t="shared" si="223" ref="B154:Z154">-B166*B77/((B74-B25)*B76+(B75-B26)*B77)</f>
        <v>-6.201064763104761</v>
      </c>
      <c r="C154" s="2">
        <f t="shared" si="223"/>
        <v>-7.1099098540870775</v>
      </c>
      <c r="D154" s="2">
        <f t="shared" si="223"/>
        <v>-7.994742595757021</v>
      </c>
      <c r="E154" s="2">
        <f t="shared" si="223"/>
        <v>-8.858784944844611</v>
      </c>
      <c r="F154" s="2">
        <f t="shared" si="223"/>
        <v>-9.705413255354324</v>
      </c>
      <c r="G154" s="2">
        <f t="shared" si="223"/>
        <v>-10.538216208209878</v>
      </c>
      <c r="H154" s="2">
        <f t="shared" si="223"/>
        <v>-11.361052529941958</v>
      </c>
      <c r="I154" s="2">
        <f t="shared" si="223"/>
        <v>-12.178103499039127</v>
      </c>
      <c r="J154" s="2">
        <f t="shared" si="223"/>
        <v>-12.993909445058058</v>
      </c>
      <c r="K154" s="2">
        <f t="shared" si="223"/>
        <v>-13.813368249334022</v>
      </c>
      <c r="L154" s="2">
        <f t="shared" si="223"/>
        <v>-14.64165195556491</v>
      </c>
      <c r="M154" s="35">
        <f t="shared" si="223"/>
        <v>-15.483953969206123</v>
      </c>
      <c r="N154" s="2">
        <f t="shared" si="223"/>
        <v>-16.344890244918876</v>
      </c>
      <c r="O154" s="2">
        <f t="shared" si="223"/>
        <v>-17.227190213069466</v>
      </c>
      <c r="P154" s="2">
        <f t="shared" si="223"/>
        <v>-18.12890236086497</v>
      </c>
      <c r="Q154" s="2">
        <f t="shared" si="223"/>
        <v>-19.03739653469053</v>
      </c>
      <c r="R154" s="2">
        <f t="shared" si="223"/>
        <v>-19.916153485661646</v>
      </c>
      <c r="S154" s="2">
        <f t="shared" si="223"/>
        <v>-20.67435714921548</v>
      </c>
      <c r="T154" s="2">
        <f t="shared" si="223"/>
        <v>-21.092305303595385</v>
      </c>
      <c r="U154" s="2">
        <f t="shared" si="223"/>
        <v>-20.621631867029766</v>
      </c>
      <c r="V154" s="2">
        <f t="shared" si="223"/>
        <v>-17.780961836227156</v>
      </c>
      <c r="W154" s="2">
        <f t="shared" si="223"/>
        <v>-7.979672033815134</v>
      </c>
      <c r="X154" s="2">
        <f t="shared" si="223"/>
        <v>26.723373652071913</v>
      </c>
      <c r="Y154" s="2">
        <f t="shared" si="223"/>
        <v>195.02582739825402</v>
      </c>
      <c r="Z154" s="2">
        <f t="shared" si="223"/>
        <v>2728.8315792747653</v>
      </c>
    </row>
    <row r="155" spans="1:26" s="11" customFormat="1" ht="15.75">
      <c r="A155" s="70" t="s">
        <v>80</v>
      </c>
      <c r="B155" s="2">
        <f aca="true" t="shared" si="224" ref="B155:Z155">-B154*B76/B77</f>
        <v>-16.771997691629757</v>
      </c>
      <c r="C155" s="2">
        <f t="shared" si="224"/>
        <v>-20.161302774595722</v>
      </c>
      <c r="D155" s="2">
        <f t="shared" si="224"/>
        <v>-23.818115967589012</v>
      </c>
      <c r="E155" s="2">
        <f t="shared" si="224"/>
        <v>-27.793330470036448</v>
      </c>
      <c r="F155" s="2">
        <f t="shared" si="224"/>
        <v>-32.149871197464705</v>
      </c>
      <c r="G155" s="2">
        <f t="shared" si="224"/>
        <v>-36.966492404789705</v>
      </c>
      <c r="H155" s="2">
        <f t="shared" si="224"/>
        <v>-42.3430343058713</v>
      </c>
      <c r="I155" s="2">
        <f t="shared" si="224"/>
        <v>-48.407821889628</v>
      </c>
      <c r="J155" s="2">
        <f t="shared" si="224"/>
        <v>-55.32827110853928</v>
      </c>
      <c r="K155" s="2">
        <f t="shared" si="224"/>
        <v>-63.32640278181142</v>
      </c>
      <c r="L155" s="2">
        <f t="shared" si="224"/>
        <v>-72.70205056973494</v>
      </c>
      <c r="M155" s="35">
        <f t="shared" si="224"/>
        <v>-83.86846501892848</v>
      </c>
      <c r="N155" s="2">
        <f t="shared" si="224"/>
        <v>-97.40851541459439</v>
      </c>
      <c r="O155" s="2">
        <f t="shared" si="224"/>
        <v>-114.16634487172267</v>
      </c>
      <c r="P155" s="2">
        <f t="shared" si="224"/>
        <v>-135.40257530384767</v>
      </c>
      <c r="Q155" s="2">
        <f t="shared" si="224"/>
        <v>-163.0689420301799</v>
      </c>
      <c r="R155" s="2">
        <f t="shared" si="224"/>
        <v>-200.32027157815136</v>
      </c>
      <c r="S155" s="2">
        <f t="shared" si="224"/>
        <v>-252.53088655787215</v>
      </c>
      <c r="T155" s="2">
        <f t="shared" si="224"/>
        <v>-329.4751075375172</v>
      </c>
      <c r="U155" s="2">
        <f t="shared" si="224"/>
        <v>-450.4879843669808</v>
      </c>
      <c r="V155" s="2">
        <f t="shared" si="224"/>
        <v>-658.3631374191384</v>
      </c>
      <c r="W155" s="2">
        <f t="shared" si="224"/>
        <v>-1064.1082057426033</v>
      </c>
      <c r="X155" s="2">
        <f t="shared" si="224"/>
        <v>-2035.473661291866</v>
      </c>
      <c r="Y155" s="2">
        <f t="shared" si="224"/>
        <v>-5464.781161366879</v>
      </c>
      <c r="Z155" s="2">
        <f t="shared" si="224"/>
        <v>-43409.008214995265</v>
      </c>
    </row>
    <row r="156" spans="1:26" s="11" customFormat="1" ht="15.75">
      <c r="A156" s="70" t="s">
        <v>81</v>
      </c>
      <c r="B156" s="2">
        <f>B146+B154</f>
        <v>-8.669814797709275</v>
      </c>
      <c r="C156" s="2">
        <f aca="true" t="shared" si="225" ref="C156:M156">C146+C154</f>
        <v>-9.548642874102644</v>
      </c>
      <c r="D156" s="2">
        <f t="shared" si="225"/>
        <v>-10.410882091000556</v>
      </c>
      <c r="E156" s="2">
        <f t="shared" si="225"/>
        <v>-11.260914932536354</v>
      </c>
      <c r="F156" s="2">
        <f t="shared" si="225"/>
        <v>-12.103554440524553</v>
      </c>
      <c r="G156" s="2">
        <f t="shared" si="225"/>
        <v>-12.944179824237764</v>
      </c>
      <c r="H156" s="2">
        <f t="shared" si="225"/>
        <v>-13.78889998468241</v>
      </c>
      <c r="I156" s="2">
        <f t="shared" si="225"/>
        <v>-14.644752173794068</v>
      </c>
      <c r="J156" s="2">
        <f t="shared" si="225"/>
        <v>-15.519943619510011</v>
      </c>
      <c r="K156" s="2">
        <f t="shared" si="225"/>
        <v>-16.42414313977037</v>
      </c>
      <c r="L156" s="2">
        <f t="shared" si="225"/>
        <v>-17.368825169791915</v>
      </c>
      <c r="M156" s="35">
        <f t="shared" si="225"/>
        <v>-18.367654675580333</v>
      </c>
      <c r="N156" s="2">
        <f aca="true" t="shared" si="226" ref="N156:Z156">N146+N154</f>
        <v>-19.43686496996123</v>
      </c>
      <c r="O156" s="2">
        <f t="shared" si="226"/>
        <v>-20.59548968497222</v>
      </c>
      <c r="P156" s="2">
        <f t="shared" si="226"/>
        <v>-21.865085556882555</v>
      </c>
      <c r="Q156" s="2">
        <f t="shared" si="226"/>
        <v>-23.26801615557732</v>
      </c>
      <c r="R156" s="2">
        <f t="shared" si="226"/>
        <v>-24.82188146067136</v>
      </c>
      <c r="S156" s="2">
        <f t="shared" si="226"/>
        <v>-26.523555754891845</v>
      </c>
      <c r="T156" s="2">
        <f t="shared" si="226"/>
        <v>-28.30393018456846</v>
      </c>
      <c r="U156" s="2">
        <f t="shared" si="226"/>
        <v>-29.893317454647132</v>
      </c>
      <c r="V156" s="2">
        <f t="shared" si="226"/>
        <v>-30.38015857999961</v>
      </c>
      <c r="W156" s="2">
        <f t="shared" si="226"/>
        <v>-26.515027873704337</v>
      </c>
      <c r="X156" s="2">
        <f t="shared" si="226"/>
        <v>-4.274333202214375</v>
      </c>
      <c r="Y156" s="2">
        <f t="shared" si="226"/>
        <v>128.2306449170947</v>
      </c>
      <c r="Z156" s="2">
        <f t="shared" si="226"/>
        <v>2405.6859262131784</v>
      </c>
    </row>
    <row r="157" spans="1:26" s="11" customFormat="1" ht="15.75">
      <c r="A157" s="70" t="s">
        <v>82</v>
      </c>
      <c r="B157" s="2">
        <f>B147+B155</f>
        <v>-22.076804412916676</v>
      </c>
      <c r="C157" s="2">
        <f aca="true" t="shared" si="227" ref="C157:M157">C147+C155</f>
        <v>-25.596263532586306</v>
      </c>
      <c r="D157" s="2">
        <f t="shared" si="227"/>
        <v>-29.385379658049654</v>
      </c>
      <c r="E157" s="2">
        <f t="shared" si="227"/>
        <v>-33.49591503232187</v>
      </c>
      <c r="F157" s="2">
        <f t="shared" si="227"/>
        <v>-37.99181440074785</v>
      </c>
      <c r="G157" s="2">
        <f t="shared" si="227"/>
        <v>-42.953047399686945</v>
      </c>
      <c r="H157" s="2">
        <f t="shared" si="227"/>
        <v>-48.480925045051215</v>
      </c>
      <c r="I157" s="2">
        <f t="shared" si="227"/>
        <v>-54.7055799981173</v>
      </c>
      <c r="J157" s="2">
        <f t="shared" si="227"/>
        <v>-61.7966855777475</v>
      </c>
      <c r="K157" s="2">
        <f t="shared" si="227"/>
        <v>-69.97912900400975</v>
      </c>
      <c r="L157" s="2">
        <f t="shared" si="227"/>
        <v>-79.556449230525</v>
      </c>
      <c r="M157" s="35">
        <f t="shared" si="227"/>
        <v>-90.94678047091324</v>
      </c>
      <c r="N157" s="2">
        <f aca="true" t="shared" si="228" ref="N157:Z157">N147+N155</f>
        <v>-104.73956888449385</v>
      </c>
      <c r="O157" s="2">
        <f t="shared" si="228"/>
        <v>-121.788032304756</v>
      </c>
      <c r="P157" s="2">
        <f t="shared" si="228"/>
        <v>-143.36566719122993</v>
      </c>
      <c r="Q157" s="2">
        <f t="shared" si="228"/>
        <v>-171.44307707008596</v>
      </c>
      <c r="R157" s="2">
        <f t="shared" si="228"/>
        <v>-209.20382866883068</v>
      </c>
      <c r="S157" s="2">
        <f t="shared" si="228"/>
        <v>-262.0681214456809</v>
      </c>
      <c r="T157" s="2">
        <f t="shared" si="228"/>
        <v>-339.88790229554274</v>
      </c>
      <c r="U157" s="2">
        <f t="shared" si="228"/>
        <v>-462.13976451453897</v>
      </c>
      <c r="V157" s="2">
        <f t="shared" si="228"/>
        <v>-671.9024933086048</v>
      </c>
      <c r="W157" s="2">
        <f t="shared" si="228"/>
        <v>-1080.8450255075543</v>
      </c>
      <c r="X157" s="2">
        <f t="shared" si="228"/>
        <v>-2058.620643009055</v>
      </c>
      <c r="Y157" s="2">
        <f t="shared" si="228"/>
        <v>-5505.590877191742</v>
      </c>
      <c r="Z157" s="2">
        <f t="shared" si="228"/>
        <v>-43571.506524367505</v>
      </c>
    </row>
    <row r="158" spans="1:26" s="11" customFormat="1" ht="16.5" thickBot="1">
      <c r="A158" s="71" t="s">
        <v>83</v>
      </c>
      <c r="B158" s="21">
        <f aca="true" t="shared" si="229" ref="B158:Z158">B125-B123*(B117-B75)+B124*(B116-B74)-B140*(B139-B75)+B141*(B138-B74)</f>
        <v>-0.049390400652182365</v>
      </c>
      <c r="C158" s="21">
        <f t="shared" si="229"/>
        <v>-0.11907234972291647</v>
      </c>
      <c r="D158" s="21">
        <f t="shared" si="229"/>
        <v>-0.2584455654594109</v>
      </c>
      <c r="E158" s="21">
        <f t="shared" si="229"/>
        <v>-0.47607626072572273</v>
      </c>
      <c r="F158" s="21">
        <f t="shared" si="229"/>
        <v>-0.7828055378310239</v>
      </c>
      <c r="G158" s="21">
        <f t="shared" si="229"/>
        <v>-1.1923828596172825</v>
      </c>
      <c r="H158" s="21">
        <f t="shared" si="229"/>
        <v>-1.7223315478981185</v>
      </c>
      <c r="I158" s="21">
        <f t="shared" si="229"/>
        <v>-2.3951474848456478</v>
      </c>
      <c r="J158" s="21">
        <f t="shared" si="229"/>
        <v>-3.2399854288877954</v>
      </c>
      <c r="K158" s="21">
        <f t="shared" si="229"/>
        <v>-4.295073815847232</v>
      </c>
      <c r="L158" s="21">
        <f t="shared" si="229"/>
        <v>-5.611243089777201</v>
      </c>
      <c r="M158" s="22">
        <f t="shared" si="229"/>
        <v>-7.257200218003447</v>
      </c>
      <c r="N158" s="2">
        <f t="shared" si="229"/>
        <v>-9.327621649842001</v>
      </c>
      <c r="O158" s="2">
        <f t="shared" si="229"/>
        <v>-11.955947401579206</v>
      </c>
      <c r="P158" s="2">
        <f t="shared" si="229"/>
        <v>-15.33531885286666</v>
      </c>
      <c r="Q158" s="2">
        <f t="shared" si="229"/>
        <v>-19.754259186329534</v>
      </c>
      <c r="R158" s="2">
        <f t="shared" si="229"/>
        <v>-25.660467710370597</v>
      </c>
      <c r="S158" s="2">
        <f t="shared" si="229"/>
        <v>-33.78168202003792</v>
      </c>
      <c r="T158" s="2">
        <f t="shared" si="229"/>
        <v>-45.37159621180535</v>
      </c>
      <c r="U158" s="2">
        <f t="shared" si="229"/>
        <v>-62.757524530217694</v>
      </c>
      <c r="V158" s="2">
        <f t="shared" si="229"/>
        <v>-90.71346652374292</v>
      </c>
      <c r="W158" s="2">
        <f t="shared" si="229"/>
        <v>-140.51404952877888</v>
      </c>
      <c r="X158" s="2">
        <f t="shared" si="229"/>
        <v>-245.21153998131564</v>
      </c>
      <c r="Y158" s="2">
        <f t="shared" si="229"/>
        <v>-547.2124276411287</v>
      </c>
      <c r="Z158" s="2">
        <f t="shared" si="229"/>
        <v>-2726.86287850849</v>
      </c>
    </row>
    <row r="159" spans="1:13" s="11" customFormat="1" ht="16.5" thickBot="1">
      <c r="A159" s="82"/>
      <c r="B159" s="2"/>
      <c r="C159" s="2"/>
      <c r="D159" s="2"/>
      <c r="E159" s="2"/>
      <c r="F159" s="2"/>
      <c r="G159" s="105" t="s">
        <v>84</v>
      </c>
      <c r="H159" s="2"/>
      <c r="I159" s="2"/>
      <c r="J159" s="2"/>
      <c r="K159" s="2"/>
      <c r="L159" s="2"/>
      <c r="M159" s="35"/>
    </row>
    <row r="160" spans="1:26" s="11" customFormat="1" ht="15.75">
      <c r="A160" s="95" t="s">
        <v>77</v>
      </c>
      <c r="B160" s="4">
        <f aca="true" t="shared" si="230" ref="B160:Z160">B146+B95</f>
        <v>-23.1064002620828</v>
      </c>
      <c r="C160" s="4">
        <f t="shared" si="230"/>
        <v>-22.112713740192625</v>
      </c>
      <c r="D160" s="4">
        <f t="shared" si="230"/>
        <v>-21.110882133958174</v>
      </c>
      <c r="E160" s="4">
        <f t="shared" si="230"/>
        <v>-20.097470350264018</v>
      </c>
      <c r="F160" s="4">
        <f t="shared" si="230"/>
        <v>-19.0685748035125</v>
      </c>
      <c r="G160" s="4">
        <f t="shared" si="230"/>
        <v>-18.019668918417747</v>
      </c>
      <c r="H160" s="4">
        <f t="shared" si="230"/>
        <v>-16.945400100592135</v>
      </c>
      <c r="I160" s="4">
        <f t="shared" si="230"/>
        <v>-15.839317575386024</v>
      </c>
      <c r="J160" s="4">
        <f t="shared" si="230"/>
        <v>-14.693500226630528</v>
      </c>
      <c r="K160" s="4">
        <f t="shared" si="230"/>
        <v>-13.498037112996933</v>
      </c>
      <c r="L160" s="4">
        <f t="shared" si="230"/>
        <v>-12.240286288177378</v>
      </c>
      <c r="M160" s="15">
        <f t="shared" si="230"/>
        <v>-10.903791768369379</v>
      </c>
      <c r="N160" s="2">
        <f t="shared" si="230"/>
        <v>-9.466658424948655</v>
      </c>
      <c r="O160" s="2">
        <f t="shared" si="230"/>
        <v>-7.89903923999651</v>
      </c>
      <c r="P160" s="2">
        <f t="shared" si="230"/>
        <v>-6.15911399798712</v>
      </c>
      <c r="Q160" s="2">
        <f t="shared" si="230"/>
        <v>-4.186390243875262</v>
      </c>
      <c r="R160" s="2">
        <f t="shared" si="230"/>
        <v>-1.8900003341396987</v>
      </c>
      <c r="S160" s="2">
        <f t="shared" si="230"/>
        <v>0.8729489612705139</v>
      </c>
      <c r="T160" s="2">
        <f t="shared" si="230"/>
        <v>4.340360724952462</v>
      </c>
      <c r="U160" s="2">
        <f t="shared" si="230"/>
        <v>8.938473406630948</v>
      </c>
      <c r="V160" s="2">
        <f t="shared" si="230"/>
        <v>15.509734095482829</v>
      </c>
      <c r="W160" s="2">
        <f t="shared" si="230"/>
        <v>25.96716517947355</v>
      </c>
      <c r="X160" s="2">
        <f t="shared" si="230"/>
        <v>45.68829113533292</v>
      </c>
      <c r="Y160" s="2">
        <f t="shared" si="230"/>
        <v>96.7944290209423</v>
      </c>
      <c r="Z160" s="2">
        <f t="shared" si="230"/>
        <v>425.8140636527656</v>
      </c>
    </row>
    <row r="161" spans="1:26" s="11" customFormat="1" ht="15.75">
      <c r="A161" s="70" t="s">
        <v>78</v>
      </c>
      <c r="B161" s="2">
        <f aca="true" t="shared" si="231" ref="B161:Z161">B147+B96</f>
        <v>-39.70943282048848</v>
      </c>
      <c r="C161" s="2">
        <f t="shared" si="231"/>
        <v>-40.66368957724024</v>
      </c>
      <c r="D161" s="2">
        <f t="shared" si="231"/>
        <v>-41.68814315970285</v>
      </c>
      <c r="E161" s="2">
        <f t="shared" si="231"/>
        <v>-42.79558703485219</v>
      </c>
      <c r="F161" s="2">
        <f t="shared" si="231"/>
        <v>-44.00184345952219</v>
      </c>
      <c r="G161" s="2">
        <f t="shared" si="231"/>
        <v>-45.326624114368435</v>
      </c>
      <c r="H161" s="2">
        <f t="shared" si="231"/>
        <v>-46.794700900685854</v>
      </c>
      <c r="I161" s="2">
        <f t="shared" si="231"/>
        <v>-48.43752181410865</v>
      </c>
      <c r="J161" s="2">
        <f t="shared" si="231"/>
        <v>-50.29547745613348</v>
      </c>
      <c r="K161" s="2">
        <f t="shared" si="231"/>
        <v>-52.42113834168632</v>
      </c>
      <c r="L161" s="2">
        <f t="shared" si="231"/>
        <v>-54.88397401571349</v>
      </c>
      <c r="M161" s="35">
        <f t="shared" si="231"/>
        <v>-57.77739235012074</v>
      </c>
      <c r="N161" s="2">
        <f t="shared" si="231"/>
        <v>-61.229517814101825</v>
      </c>
      <c r="O161" s="2">
        <f t="shared" si="231"/>
        <v>-65.42019609240825</v>
      </c>
      <c r="P161" s="2">
        <f t="shared" si="231"/>
        <v>-70.60876640946404</v>
      </c>
      <c r="Q161" s="2">
        <f t="shared" si="231"/>
        <v>-77.1812931818675</v>
      </c>
      <c r="R161" s="2">
        <f t="shared" si="231"/>
        <v>-85.73484075568722</v>
      </c>
      <c r="S161" s="2">
        <f t="shared" si="231"/>
        <v>-97.23680529087365</v>
      </c>
      <c r="T161" s="2">
        <f t="shared" si="231"/>
        <v>-113.34841788957758</v>
      </c>
      <c r="U161" s="2">
        <f t="shared" si="231"/>
        <v>-137.14361180562716</v>
      </c>
      <c r="V161" s="2">
        <f t="shared" si="231"/>
        <v>-174.90720965944226</v>
      </c>
      <c r="W161" s="2">
        <f t="shared" si="231"/>
        <v>-241.43127933235567</v>
      </c>
      <c r="X161" s="2">
        <f t="shared" si="231"/>
        <v>-379.92239677845515</v>
      </c>
      <c r="Y161" s="2">
        <f t="shared" si="231"/>
        <v>-775.7854477816045</v>
      </c>
      <c r="Z161" s="2">
        <f t="shared" si="231"/>
        <v>-3605.2443255867465</v>
      </c>
    </row>
    <row r="162" spans="1:26" s="11" customFormat="1" ht="15.75">
      <c r="A162" s="70" t="s">
        <v>85</v>
      </c>
      <c r="B162" s="2">
        <f>-B154</f>
        <v>6.201064763104761</v>
      </c>
      <c r="C162" s="2">
        <f aca="true" t="shared" si="232" ref="C162:N162">-C154</f>
        <v>7.1099098540870775</v>
      </c>
      <c r="D162" s="2">
        <f t="shared" si="232"/>
        <v>7.994742595757021</v>
      </c>
      <c r="E162" s="2">
        <f t="shared" si="232"/>
        <v>8.858784944844611</v>
      </c>
      <c r="F162" s="2">
        <f t="shared" si="232"/>
        <v>9.705413255354324</v>
      </c>
      <c r="G162" s="2">
        <f t="shared" si="232"/>
        <v>10.538216208209878</v>
      </c>
      <c r="H162" s="2">
        <f t="shared" si="232"/>
        <v>11.361052529941958</v>
      </c>
      <c r="I162" s="2">
        <f t="shared" si="232"/>
        <v>12.178103499039127</v>
      </c>
      <c r="J162" s="2">
        <f t="shared" si="232"/>
        <v>12.993909445058058</v>
      </c>
      <c r="K162" s="2">
        <f t="shared" si="232"/>
        <v>13.813368249334022</v>
      </c>
      <c r="L162" s="2">
        <f t="shared" si="232"/>
        <v>14.64165195556491</v>
      </c>
      <c r="M162" s="35">
        <f t="shared" si="232"/>
        <v>15.483953969206123</v>
      </c>
      <c r="N162" s="2">
        <f t="shared" si="232"/>
        <v>16.344890244918876</v>
      </c>
      <c r="O162" s="2">
        <f aca="true" t="shared" si="233" ref="O162:Z162">-O154</f>
        <v>17.227190213069466</v>
      </c>
      <c r="P162" s="2">
        <f t="shared" si="233"/>
        <v>18.12890236086497</v>
      </c>
      <c r="Q162" s="2">
        <f t="shared" si="233"/>
        <v>19.03739653469053</v>
      </c>
      <c r="R162" s="2">
        <f t="shared" si="233"/>
        <v>19.916153485661646</v>
      </c>
      <c r="S162" s="2">
        <f t="shared" si="233"/>
        <v>20.67435714921548</v>
      </c>
      <c r="T162" s="2">
        <f t="shared" si="233"/>
        <v>21.092305303595385</v>
      </c>
      <c r="U162" s="2">
        <f t="shared" si="233"/>
        <v>20.621631867029766</v>
      </c>
      <c r="V162" s="2">
        <f t="shared" si="233"/>
        <v>17.780961836227156</v>
      </c>
      <c r="W162" s="2">
        <f t="shared" si="233"/>
        <v>7.979672033815134</v>
      </c>
      <c r="X162" s="2">
        <f t="shared" si="233"/>
        <v>-26.723373652071913</v>
      </c>
      <c r="Y162" s="2">
        <f t="shared" si="233"/>
        <v>-195.02582739825402</v>
      </c>
      <c r="Z162" s="2">
        <f t="shared" si="233"/>
        <v>-2728.8315792747653</v>
      </c>
    </row>
    <row r="163" spans="1:26" s="11" customFormat="1" ht="15.75">
      <c r="A163" s="70" t="s">
        <v>86</v>
      </c>
      <c r="B163" s="2">
        <f>-B155</f>
        <v>16.771997691629757</v>
      </c>
      <c r="C163" s="2">
        <f aca="true" t="shared" si="234" ref="C163:N163">-C155</f>
        <v>20.161302774595722</v>
      </c>
      <c r="D163" s="2">
        <f t="shared" si="234"/>
        <v>23.818115967589012</v>
      </c>
      <c r="E163" s="2">
        <f t="shared" si="234"/>
        <v>27.793330470036448</v>
      </c>
      <c r="F163" s="2">
        <f t="shared" si="234"/>
        <v>32.149871197464705</v>
      </c>
      <c r="G163" s="2">
        <f t="shared" si="234"/>
        <v>36.966492404789705</v>
      </c>
      <c r="H163" s="2">
        <f t="shared" si="234"/>
        <v>42.3430343058713</v>
      </c>
      <c r="I163" s="2">
        <f t="shared" si="234"/>
        <v>48.407821889628</v>
      </c>
      <c r="J163" s="2">
        <f t="shared" si="234"/>
        <v>55.32827110853928</v>
      </c>
      <c r="K163" s="2">
        <f t="shared" si="234"/>
        <v>63.32640278181142</v>
      </c>
      <c r="L163" s="2">
        <f t="shared" si="234"/>
        <v>72.70205056973494</v>
      </c>
      <c r="M163" s="35">
        <f t="shared" si="234"/>
        <v>83.86846501892848</v>
      </c>
      <c r="N163" s="2">
        <f t="shared" si="234"/>
        <v>97.40851541459439</v>
      </c>
      <c r="O163" s="2">
        <f aca="true" t="shared" si="235" ref="O163:Z163">-O155</f>
        <v>114.16634487172267</v>
      </c>
      <c r="P163" s="2">
        <f t="shared" si="235"/>
        <v>135.40257530384767</v>
      </c>
      <c r="Q163" s="2">
        <f t="shared" si="235"/>
        <v>163.0689420301799</v>
      </c>
      <c r="R163" s="2">
        <f t="shared" si="235"/>
        <v>200.32027157815136</v>
      </c>
      <c r="S163" s="2">
        <f t="shared" si="235"/>
        <v>252.53088655787215</v>
      </c>
      <c r="T163" s="2">
        <f t="shared" si="235"/>
        <v>329.4751075375172</v>
      </c>
      <c r="U163" s="2">
        <f t="shared" si="235"/>
        <v>450.4879843669808</v>
      </c>
      <c r="V163" s="2">
        <f t="shared" si="235"/>
        <v>658.3631374191384</v>
      </c>
      <c r="W163" s="2">
        <f t="shared" si="235"/>
        <v>1064.1082057426033</v>
      </c>
      <c r="X163" s="2">
        <f t="shared" si="235"/>
        <v>2035.473661291866</v>
      </c>
      <c r="Y163" s="2">
        <f t="shared" si="235"/>
        <v>5464.781161366879</v>
      </c>
      <c r="Z163" s="2">
        <f t="shared" si="235"/>
        <v>43409.008214995265</v>
      </c>
    </row>
    <row r="164" spans="1:26" s="11" customFormat="1" ht="15.75">
      <c r="A164" s="70" t="s">
        <v>81</v>
      </c>
      <c r="B164" s="2">
        <f>B160+B162</f>
        <v>-16.90533549897804</v>
      </c>
      <c r="C164" s="2">
        <f aca="true" t="shared" si="236" ref="C164:N164">C160+C162</f>
        <v>-15.002803886105546</v>
      </c>
      <c r="D164" s="2">
        <f t="shared" si="236"/>
        <v>-13.116139538201153</v>
      </c>
      <c r="E164" s="2">
        <f t="shared" si="236"/>
        <v>-11.238685405419407</v>
      </c>
      <c r="F164" s="2">
        <f t="shared" si="236"/>
        <v>-9.363161548158176</v>
      </c>
      <c r="G164" s="2">
        <f t="shared" si="236"/>
        <v>-7.4814527102078685</v>
      </c>
      <c r="H164" s="2">
        <f t="shared" si="236"/>
        <v>-5.584347570650177</v>
      </c>
      <c r="I164" s="2">
        <f t="shared" si="236"/>
        <v>-3.661214076346898</v>
      </c>
      <c r="J164" s="2">
        <f t="shared" si="236"/>
        <v>-1.6995907815724696</v>
      </c>
      <c r="K164" s="2">
        <f t="shared" si="236"/>
        <v>0.31533113633708965</v>
      </c>
      <c r="L164" s="2">
        <f t="shared" si="236"/>
        <v>2.401365667387532</v>
      </c>
      <c r="M164" s="35">
        <f t="shared" si="236"/>
        <v>4.580162200836744</v>
      </c>
      <c r="N164" s="2">
        <f t="shared" si="236"/>
        <v>6.878231819970221</v>
      </c>
      <c r="O164" s="2">
        <f aca="true" t="shared" si="237" ref="O164:Z164">O160+O162</f>
        <v>9.328150973072956</v>
      </c>
      <c r="P164" s="2">
        <f t="shared" si="237"/>
        <v>11.96978836287785</v>
      </c>
      <c r="Q164" s="2">
        <f t="shared" si="237"/>
        <v>14.851006290815267</v>
      </c>
      <c r="R164" s="2">
        <f t="shared" si="237"/>
        <v>18.026153151521946</v>
      </c>
      <c r="S164" s="2">
        <f t="shared" si="237"/>
        <v>21.547306110485994</v>
      </c>
      <c r="T164" s="2">
        <f t="shared" si="237"/>
        <v>25.432666028547846</v>
      </c>
      <c r="U164" s="2">
        <f t="shared" si="237"/>
        <v>29.560105273660714</v>
      </c>
      <c r="V164" s="2">
        <f t="shared" si="237"/>
        <v>33.29069593170998</v>
      </c>
      <c r="W164" s="2">
        <f t="shared" si="237"/>
        <v>33.94683721328868</v>
      </c>
      <c r="X164" s="2">
        <f t="shared" si="237"/>
        <v>18.964917483261004</v>
      </c>
      <c r="Y164" s="2">
        <f t="shared" si="237"/>
        <v>-98.23139837731172</v>
      </c>
      <c r="Z164" s="2">
        <f t="shared" si="237"/>
        <v>-2303.017515622</v>
      </c>
    </row>
    <row r="165" spans="1:26" s="11" customFormat="1" ht="15.75">
      <c r="A165" s="70" t="s">
        <v>82</v>
      </c>
      <c r="B165" s="2">
        <f>B161+B163</f>
        <v>-22.937435128858723</v>
      </c>
      <c r="C165" s="2">
        <f aca="true" t="shared" si="238" ref="C165:N165">C161+C163</f>
        <v>-20.50238680264452</v>
      </c>
      <c r="D165" s="2">
        <f t="shared" si="238"/>
        <v>-17.870027192113835</v>
      </c>
      <c r="E165" s="2">
        <f t="shared" si="238"/>
        <v>-15.002256564815742</v>
      </c>
      <c r="F165" s="2">
        <f t="shared" si="238"/>
        <v>-11.851972262057487</v>
      </c>
      <c r="G165" s="2">
        <f t="shared" si="238"/>
        <v>-8.36013170957873</v>
      </c>
      <c r="H165" s="2">
        <f t="shared" si="238"/>
        <v>-4.451666594814554</v>
      </c>
      <c r="I165" s="2">
        <f t="shared" si="238"/>
        <v>-0.029699924480645734</v>
      </c>
      <c r="J165" s="2">
        <f t="shared" si="238"/>
        <v>5.0327936524058</v>
      </c>
      <c r="K165" s="2">
        <f t="shared" si="238"/>
        <v>10.905264440125094</v>
      </c>
      <c r="L165" s="2">
        <f t="shared" si="238"/>
        <v>17.818076554021445</v>
      </c>
      <c r="M165" s="35">
        <f t="shared" si="238"/>
        <v>26.091072668807733</v>
      </c>
      <c r="N165" s="2">
        <f t="shared" si="238"/>
        <v>36.178997600492565</v>
      </c>
      <c r="O165" s="2">
        <f aca="true" t="shared" si="239" ref="O165:Z165">O161+O163</f>
        <v>48.746148779314424</v>
      </c>
      <c r="P165" s="2">
        <f t="shared" si="239"/>
        <v>64.79380889438363</v>
      </c>
      <c r="Q165" s="2">
        <f t="shared" si="239"/>
        <v>85.8876488483124</v>
      </c>
      <c r="R165" s="2">
        <f t="shared" si="239"/>
        <v>114.58543082246415</v>
      </c>
      <c r="S165" s="2">
        <f t="shared" si="239"/>
        <v>155.2940812669985</v>
      </c>
      <c r="T165" s="2">
        <f t="shared" si="239"/>
        <v>216.12668964793963</v>
      </c>
      <c r="U165" s="2">
        <f t="shared" si="239"/>
        <v>313.3443725613537</v>
      </c>
      <c r="V165" s="2">
        <f t="shared" si="239"/>
        <v>483.4559277596961</v>
      </c>
      <c r="W165" s="2">
        <f t="shared" si="239"/>
        <v>822.6769264102477</v>
      </c>
      <c r="X165" s="2">
        <f t="shared" si="239"/>
        <v>1655.5512645134108</v>
      </c>
      <c r="Y165" s="2">
        <f t="shared" si="239"/>
        <v>4688.995713585275</v>
      </c>
      <c r="Z165" s="2">
        <f t="shared" si="239"/>
        <v>39803.76388940852</v>
      </c>
    </row>
    <row r="166" spans="1:26" s="11" customFormat="1" ht="16.5" thickBot="1">
      <c r="A166" s="71" t="s">
        <v>87</v>
      </c>
      <c r="B166" s="21">
        <f aca="true" t="shared" si="240" ref="B166:Z166">B97-B95*(B89-B26)+B96*(B88-B25)-B146*(B75-B26)+B147*(B74-B25)</f>
        <v>-31.765314763491574</v>
      </c>
      <c r="C166" s="21">
        <f t="shared" si="240"/>
        <v>-37.3759342852106</v>
      </c>
      <c r="D166" s="21">
        <f t="shared" si="240"/>
        <v>-43.17606368241258</v>
      </c>
      <c r="E166" s="21">
        <f t="shared" si="240"/>
        <v>-49.21111713475312</v>
      </c>
      <c r="F166" s="21">
        <f t="shared" si="240"/>
        <v>-55.536198928073915</v>
      </c>
      <c r="G166" s="21">
        <f t="shared" si="240"/>
        <v>-62.21898818877919</v>
      </c>
      <c r="H166" s="21">
        <f t="shared" si="240"/>
        <v>-69.34364530466793</v>
      </c>
      <c r="I166" s="21">
        <f t="shared" si="240"/>
        <v>-77.01618705741348</v>
      </c>
      <c r="J166" s="21">
        <f t="shared" si="240"/>
        <v>-85.37201121249002</v>
      </c>
      <c r="K166" s="21">
        <f t="shared" si="240"/>
        <v>-94.58663054967626</v>
      </c>
      <c r="L166" s="21">
        <f t="shared" si="240"/>
        <v>-104.89130805681152</v>
      </c>
      <c r="M166" s="22">
        <f t="shared" si="240"/>
        <v>-116.5963687880729</v>
      </c>
      <c r="N166" s="2">
        <f t="shared" si="240"/>
        <v>-130.126885814959</v>
      </c>
      <c r="O166" s="2">
        <f t="shared" si="240"/>
        <v>-146.0789766642223</v>
      </c>
      <c r="P166" s="2">
        <f t="shared" si="240"/>
        <v>-165.31175031235514</v>
      </c>
      <c r="Q166" s="2">
        <f t="shared" si="240"/>
        <v>-189.10369485602257</v>
      </c>
      <c r="R166" s="2">
        <f t="shared" si="240"/>
        <v>-219.43176195977205</v>
      </c>
      <c r="S166" s="2">
        <f t="shared" si="240"/>
        <v>-259.4991186073446</v>
      </c>
      <c r="T166" s="2">
        <f t="shared" si="240"/>
        <v>-314.806940805507</v>
      </c>
      <c r="U166" s="2">
        <f t="shared" si="240"/>
        <v>-395.5367458911016</v>
      </c>
      <c r="V166" s="2">
        <f t="shared" si="240"/>
        <v>-522.5114553223065</v>
      </c>
      <c r="W166" s="2">
        <f t="shared" si="240"/>
        <v>-744.7590365625932</v>
      </c>
      <c r="X166" s="2">
        <f t="shared" si="240"/>
        <v>-1205.553044893905</v>
      </c>
      <c r="Y166" s="2">
        <f t="shared" si="240"/>
        <v>-2520.031895156954</v>
      </c>
      <c r="Z166" s="2">
        <f t="shared" si="240"/>
        <v>-11912.941220758605</v>
      </c>
    </row>
    <row r="167" spans="1:256" s="11" customFormat="1" ht="15.75">
      <c r="A167" s="122" t="s">
        <v>122</v>
      </c>
      <c r="B167" s="2">
        <f>B160*B27+B161*B28+B166*B57</f>
        <v>21.416386919847664</v>
      </c>
      <c r="C167" s="2">
        <f aca="true" t="shared" si="241" ref="C167:BN167">C160*C27+C161*C28+C166*C57</f>
        <v>21.93292713632833</v>
      </c>
      <c r="D167" s="2">
        <f t="shared" si="241"/>
        <v>22.464584199204175</v>
      </c>
      <c r="E167" s="2">
        <f t="shared" si="241"/>
        <v>23.04029912651908</v>
      </c>
      <c r="F167" s="2">
        <f t="shared" si="241"/>
        <v>23.69564173030293</v>
      </c>
      <c r="G167" s="2">
        <f t="shared" si="241"/>
        <v>24.47555703014273</v>
      </c>
      <c r="H167" s="2">
        <f t="shared" si="241"/>
        <v>25.438256725198315</v>
      </c>
      <c r="I167" s="2">
        <f t="shared" si="241"/>
        <v>26.660843530567973</v>
      </c>
      <c r="J167" s="2">
        <f t="shared" si="241"/>
        <v>28.247605652629233</v>
      </c>
      <c r="K167" s="2">
        <f t="shared" si="241"/>
        <v>30.342512190088</v>
      </c>
      <c r="L167" s="2">
        <f t="shared" si="241"/>
        <v>33.14847660456367</v>
      </c>
      <c r="M167" s="2">
        <f t="shared" si="241"/>
        <v>36.95782233261782</v>
      </c>
      <c r="N167" s="2">
        <f t="shared" si="241"/>
        <v>42.20186820673699</v>
      </c>
      <c r="O167" s="2">
        <f t="shared" si="241"/>
        <v>49.53431692169394</v>
      </c>
      <c r="P167" s="2">
        <f t="shared" si="241"/>
        <v>59.97688658111258</v>
      </c>
      <c r="Q167" s="2">
        <f t="shared" si="241"/>
        <v>75.18512745910431</v>
      </c>
      <c r="R167" s="2">
        <f t="shared" si="241"/>
        <v>97.95971928347186</v>
      </c>
      <c r="S167" s="2">
        <f t="shared" si="241"/>
        <v>133.294235870047</v>
      </c>
      <c r="T167" s="2">
        <f t="shared" si="241"/>
        <v>190.69678609804714</v>
      </c>
      <c r="U167" s="2">
        <f t="shared" si="241"/>
        <v>289.87049805272784</v>
      </c>
      <c r="V167" s="2">
        <f t="shared" si="241"/>
        <v>476.54950241764766</v>
      </c>
      <c r="W167" s="2">
        <f t="shared" si="241"/>
        <v>875.4019248150466</v>
      </c>
      <c r="X167" s="2">
        <f t="shared" si="241"/>
        <v>1922.0307882581392</v>
      </c>
      <c r="Y167" s="2">
        <f t="shared" si="241"/>
        <v>5998.859928072014</v>
      </c>
      <c r="Z167" s="2">
        <f t="shared" si="241"/>
        <v>57093.67794039123</v>
      </c>
      <c r="AA167" s="2" t="e">
        <f t="shared" si="241"/>
        <v>#DIV/0!</v>
      </c>
      <c r="AB167" s="2" t="e">
        <f t="shared" si="241"/>
        <v>#DIV/0!</v>
      </c>
      <c r="AC167" s="2" t="e">
        <f t="shared" si="241"/>
        <v>#DIV/0!</v>
      </c>
      <c r="AD167" s="2" t="e">
        <f t="shared" si="241"/>
        <v>#DIV/0!</v>
      </c>
      <c r="AE167" s="2" t="e">
        <f t="shared" si="241"/>
        <v>#DIV/0!</v>
      </c>
      <c r="AF167" s="2" t="e">
        <f t="shared" si="241"/>
        <v>#DIV/0!</v>
      </c>
      <c r="AG167" s="2" t="e">
        <f t="shared" si="241"/>
        <v>#DIV/0!</v>
      </c>
      <c r="AH167" s="2" t="e">
        <f t="shared" si="241"/>
        <v>#DIV/0!</v>
      </c>
      <c r="AI167" s="2" t="e">
        <f t="shared" si="241"/>
        <v>#DIV/0!</v>
      </c>
      <c r="AJ167" s="2" t="e">
        <f t="shared" si="241"/>
        <v>#DIV/0!</v>
      </c>
      <c r="AK167" s="2" t="e">
        <f t="shared" si="241"/>
        <v>#DIV/0!</v>
      </c>
      <c r="AL167" s="2" t="e">
        <f t="shared" si="241"/>
        <v>#DIV/0!</v>
      </c>
      <c r="AM167" s="2" t="e">
        <f t="shared" si="241"/>
        <v>#DIV/0!</v>
      </c>
      <c r="AN167" s="2" t="e">
        <f t="shared" si="241"/>
        <v>#DIV/0!</v>
      </c>
      <c r="AO167" s="2" t="e">
        <f t="shared" si="241"/>
        <v>#DIV/0!</v>
      </c>
      <c r="AP167" s="2" t="e">
        <f t="shared" si="241"/>
        <v>#DIV/0!</v>
      </c>
      <c r="AQ167" s="2" t="e">
        <f t="shared" si="241"/>
        <v>#DIV/0!</v>
      </c>
      <c r="AR167" s="2" t="e">
        <f t="shared" si="241"/>
        <v>#DIV/0!</v>
      </c>
      <c r="AS167" s="2" t="e">
        <f t="shared" si="241"/>
        <v>#DIV/0!</v>
      </c>
      <c r="AT167" s="2" t="e">
        <f t="shared" si="241"/>
        <v>#DIV/0!</v>
      </c>
      <c r="AU167" s="2" t="e">
        <f t="shared" si="241"/>
        <v>#DIV/0!</v>
      </c>
      <c r="AV167" s="2" t="e">
        <f t="shared" si="241"/>
        <v>#DIV/0!</v>
      </c>
      <c r="AW167" s="2" t="e">
        <f t="shared" si="241"/>
        <v>#DIV/0!</v>
      </c>
      <c r="AX167" s="2" t="e">
        <f t="shared" si="241"/>
        <v>#DIV/0!</v>
      </c>
      <c r="AY167" s="2" t="e">
        <f t="shared" si="241"/>
        <v>#DIV/0!</v>
      </c>
      <c r="AZ167" s="2" t="e">
        <f t="shared" si="241"/>
        <v>#DIV/0!</v>
      </c>
      <c r="BA167" s="2" t="e">
        <f t="shared" si="241"/>
        <v>#DIV/0!</v>
      </c>
      <c r="BB167" s="2" t="e">
        <f t="shared" si="241"/>
        <v>#DIV/0!</v>
      </c>
      <c r="BC167" s="2" t="e">
        <f t="shared" si="241"/>
        <v>#DIV/0!</v>
      </c>
      <c r="BD167" s="2" t="e">
        <f t="shared" si="241"/>
        <v>#DIV/0!</v>
      </c>
      <c r="BE167" s="2" t="e">
        <f t="shared" si="241"/>
        <v>#DIV/0!</v>
      </c>
      <c r="BF167" s="2" t="e">
        <f t="shared" si="241"/>
        <v>#DIV/0!</v>
      </c>
      <c r="BG167" s="2" t="e">
        <f t="shared" si="241"/>
        <v>#DIV/0!</v>
      </c>
      <c r="BH167" s="2" t="e">
        <f t="shared" si="241"/>
        <v>#DIV/0!</v>
      </c>
      <c r="BI167" s="2" t="e">
        <f t="shared" si="241"/>
        <v>#DIV/0!</v>
      </c>
      <c r="BJ167" s="2" t="e">
        <f t="shared" si="241"/>
        <v>#DIV/0!</v>
      </c>
      <c r="BK167" s="2" t="e">
        <f t="shared" si="241"/>
        <v>#DIV/0!</v>
      </c>
      <c r="BL167" s="2" t="e">
        <f t="shared" si="241"/>
        <v>#DIV/0!</v>
      </c>
      <c r="BM167" s="2" t="e">
        <f t="shared" si="241"/>
        <v>#DIV/0!</v>
      </c>
      <c r="BN167" s="2" t="e">
        <f t="shared" si="241"/>
        <v>#DIV/0!</v>
      </c>
      <c r="BO167" s="2" t="e">
        <f aca="true" t="shared" si="242" ref="BO167:DZ167">BO160*BO27+BO161*BO28+BO166*BO57</f>
        <v>#DIV/0!</v>
      </c>
      <c r="BP167" s="2" t="e">
        <f t="shared" si="242"/>
        <v>#DIV/0!</v>
      </c>
      <c r="BQ167" s="2" t="e">
        <f t="shared" si="242"/>
        <v>#DIV/0!</v>
      </c>
      <c r="BR167" s="2" t="e">
        <f t="shared" si="242"/>
        <v>#DIV/0!</v>
      </c>
      <c r="BS167" s="2" t="e">
        <f t="shared" si="242"/>
        <v>#DIV/0!</v>
      </c>
      <c r="BT167" s="2" t="e">
        <f t="shared" si="242"/>
        <v>#DIV/0!</v>
      </c>
      <c r="BU167" s="2" t="e">
        <f t="shared" si="242"/>
        <v>#DIV/0!</v>
      </c>
      <c r="BV167" s="2" t="e">
        <f t="shared" si="242"/>
        <v>#DIV/0!</v>
      </c>
      <c r="BW167" s="2" t="e">
        <f t="shared" si="242"/>
        <v>#DIV/0!</v>
      </c>
      <c r="BX167" s="2" t="e">
        <f t="shared" si="242"/>
        <v>#DIV/0!</v>
      </c>
      <c r="BY167" s="2" t="e">
        <f t="shared" si="242"/>
        <v>#DIV/0!</v>
      </c>
      <c r="BZ167" s="2" t="e">
        <f t="shared" si="242"/>
        <v>#DIV/0!</v>
      </c>
      <c r="CA167" s="2" t="e">
        <f t="shared" si="242"/>
        <v>#DIV/0!</v>
      </c>
      <c r="CB167" s="2" t="e">
        <f t="shared" si="242"/>
        <v>#DIV/0!</v>
      </c>
      <c r="CC167" s="2" t="e">
        <f t="shared" si="242"/>
        <v>#DIV/0!</v>
      </c>
      <c r="CD167" s="2" t="e">
        <f t="shared" si="242"/>
        <v>#DIV/0!</v>
      </c>
      <c r="CE167" s="2" t="e">
        <f t="shared" si="242"/>
        <v>#DIV/0!</v>
      </c>
      <c r="CF167" s="2" t="e">
        <f t="shared" si="242"/>
        <v>#DIV/0!</v>
      </c>
      <c r="CG167" s="2" t="e">
        <f t="shared" si="242"/>
        <v>#DIV/0!</v>
      </c>
      <c r="CH167" s="2" t="e">
        <f t="shared" si="242"/>
        <v>#DIV/0!</v>
      </c>
      <c r="CI167" s="2" t="e">
        <f t="shared" si="242"/>
        <v>#DIV/0!</v>
      </c>
      <c r="CJ167" s="2" t="e">
        <f t="shared" si="242"/>
        <v>#DIV/0!</v>
      </c>
      <c r="CK167" s="2" t="e">
        <f t="shared" si="242"/>
        <v>#DIV/0!</v>
      </c>
      <c r="CL167" s="2" t="e">
        <f t="shared" si="242"/>
        <v>#DIV/0!</v>
      </c>
      <c r="CM167" s="2" t="e">
        <f t="shared" si="242"/>
        <v>#DIV/0!</v>
      </c>
      <c r="CN167" s="2" t="e">
        <f t="shared" si="242"/>
        <v>#DIV/0!</v>
      </c>
      <c r="CO167" s="2" t="e">
        <f t="shared" si="242"/>
        <v>#DIV/0!</v>
      </c>
      <c r="CP167" s="2" t="e">
        <f t="shared" si="242"/>
        <v>#DIV/0!</v>
      </c>
      <c r="CQ167" s="2" t="e">
        <f t="shared" si="242"/>
        <v>#DIV/0!</v>
      </c>
      <c r="CR167" s="2" t="e">
        <f t="shared" si="242"/>
        <v>#DIV/0!</v>
      </c>
      <c r="CS167" s="2" t="e">
        <f t="shared" si="242"/>
        <v>#DIV/0!</v>
      </c>
      <c r="CT167" s="2" t="e">
        <f t="shared" si="242"/>
        <v>#DIV/0!</v>
      </c>
      <c r="CU167" s="2" t="e">
        <f t="shared" si="242"/>
        <v>#DIV/0!</v>
      </c>
      <c r="CV167" s="2" t="e">
        <f t="shared" si="242"/>
        <v>#DIV/0!</v>
      </c>
      <c r="CW167" s="2" t="e">
        <f t="shared" si="242"/>
        <v>#DIV/0!</v>
      </c>
      <c r="CX167" s="2" t="e">
        <f t="shared" si="242"/>
        <v>#DIV/0!</v>
      </c>
      <c r="CY167" s="2" t="e">
        <f t="shared" si="242"/>
        <v>#DIV/0!</v>
      </c>
      <c r="CZ167" s="2" t="e">
        <f t="shared" si="242"/>
        <v>#DIV/0!</v>
      </c>
      <c r="DA167" s="2" t="e">
        <f t="shared" si="242"/>
        <v>#DIV/0!</v>
      </c>
      <c r="DB167" s="2" t="e">
        <f t="shared" si="242"/>
        <v>#DIV/0!</v>
      </c>
      <c r="DC167" s="2" t="e">
        <f t="shared" si="242"/>
        <v>#DIV/0!</v>
      </c>
      <c r="DD167" s="2" t="e">
        <f t="shared" si="242"/>
        <v>#DIV/0!</v>
      </c>
      <c r="DE167" s="2" t="e">
        <f t="shared" si="242"/>
        <v>#DIV/0!</v>
      </c>
      <c r="DF167" s="2" t="e">
        <f t="shared" si="242"/>
        <v>#DIV/0!</v>
      </c>
      <c r="DG167" s="2" t="e">
        <f t="shared" si="242"/>
        <v>#DIV/0!</v>
      </c>
      <c r="DH167" s="2" t="e">
        <f t="shared" si="242"/>
        <v>#DIV/0!</v>
      </c>
      <c r="DI167" s="2" t="e">
        <f t="shared" si="242"/>
        <v>#DIV/0!</v>
      </c>
      <c r="DJ167" s="2" t="e">
        <f t="shared" si="242"/>
        <v>#DIV/0!</v>
      </c>
      <c r="DK167" s="2" t="e">
        <f t="shared" si="242"/>
        <v>#DIV/0!</v>
      </c>
      <c r="DL167" s="2" t="e">
        <f t="shared" si="242"/>
        <v>#DIV/0!</v>
      </c>
      <c r="DM167" s="2" t="e">
        <f t="shared" si="242"/>
        <v>#DIV/0!</v>
      </c>
      <c r="DN167" s="2" t="e">
        <f t="shared" si="242"/>
        <v>#DIV/0!</v>
      </c>
      <c r="DO167" s="2" t="e">
        <f t="shared" si="242"/>
        <v>#DIV/0!</v>
      </c>
      <c r="DP167" s="2" t="e">
        <f t="shared" si="242"/>
        <v>#DIV/0!</v>
      </c>
      <c r="DQ167" s="2" t="e">
        <f t="shared" si="242"/>
        <v>#DIV/0!</v>
      </c>
      <c r="DR167" s="2" t="e">
        <f t="shared" si="242"/>
        <v>#DIV/0!</v>
      </c>
      <c r="DS167" s="2" t="e">
        <f t="shared" si="242"/>
        <v>#DIV/0!</v>
      </c>
      <c r="DT167" s="2" t="e">
        <f t="shared" si="242"/>
        <v>#DIV/0!</v>
      </c>
      <c r="DU167" s="2" t="e">
        <f t="shared" si="242"/>
        <v>#DIV/0!</v>
      </c>
      <c r="DV167" s="2" t="e">
        <f t="shared" si="242"/>
        <v>#DIV/0!</v>
      </c>
      <c r="DW167" s="2" t="e">
        <f t="shared" si="242"/>
        <v>#DIV/0!</v>
      </c>
      <c r="DX167" s="2" t="e">
        <f t="shared" si="242"/>
        <v>#DIV/0!</v>
      </c>
      <c r="DY167" s="2" t="e">
        <f t="shared" si="242"/>
        <v>#DIV/0!</v>
      </c>
      <c r="DZ167" s="2" t="e">
        <f t="shared" si="242"/>
        <v>#DIV/0!</v>
      </c>
      <c r="EA167" s="2" t="e">
        <f aca="true" t="shared" si="243" ref="EA167:GL167">EA160*EA27+EA161*EA28+EA166*EA57</f>
        <v>#DIV/0!</v>
      </c>
      <c r="EB167" s="2" t="e">
        <f t="shared" si="243"/>
        <v>#DIV/0!</v>
      </c>
      <c r="EC167" s="2" t="e">
        <f t="shared" si="243"/>
        <v>#DIV/0!</v>
      </c>
      <c r="ED167" s="2" t="e">
        <f t="shared" si="243"/>
        <v>#DIV/0!</v>
      </c>
      <c r="EE167" s="2" t="e">
        <f t="shared" si="243"/>
        <v>#DIV/0!</v>
      </c>
      <c r="EF167" s="2" t="e">
        <f t="shared" si="243"/>
        <v>#DIV/0!</v>
      </c>
      <c r="EG167" s="2" t="e">
        <f t="shared" si="243"/>
        <v>#DIV/0!</v>
      </c>
      <c r="EH167" s="2" t="e">
        <f t="shared" si="243"/>
        <v>#DIV/0!</v>
      </c>
      <c r="EI167" s="2" t="e">
        <f t="shared" si="243"/>
        <v>#DIV/0!</v>
      </c>
      <c r="EJ167" s="2" t="e">
        <f t="shared" si="243"/>
        <v>#DIV/0!</v>
      </c>
      <c r="EK167" s="2" t="e">
        <f t="shared" si="243"/>
        <v>#DIV/0!</v>
      </c>
      <c r="EL167" s="2" t="e">
        <f t="shared" si="243"/>
        <v>#DIV/0!</v>
      </c>
      <c r="EM167" s="2" t="e">
        <f t="shared" si="243"/>
        <v>#DIV/0!</v>
      </c>
      <c r="EN167" s="2" t="e">
        <f t="shared" si="243"/>
        <v>#DIV/0!</v>
      </c>
      <c r="EO167" s="2" t="e">
        <f t="shared" si="243"/>
        <v>#DIV/0!</v>
      </c>
      <c r="EP167" s="2" t="e">
        <f t="shared" si="243"/>
        <v>#DIV/0!</v>
      </c>
      <c r="EQ167" s="2" t="e">
        <f t="shared" si="243"/>
        <v>#DIV/0!</v>
      </c>
      <c r="ER167" s="2" t="e">
        <f t="shared" si="243"/>
        <v>#DIV/0!</v>
      </c>
      <c r="ES167" s="2" t="e">
        <f t="shared" si="243"/>
        <v>#DIV/0!</v>
      </c>
      <c r="ET167" s="2" t="e">
        <f t="shared" si="243"/>
        <v>#DIV/0!</v>
      </c>
      <c r="EU167" s="2" t="e">
        <f t="shared" si="243"/>
        <v>#DIV/0!</v>
      </c>
      <c r="EV167" s="2" t="e">
        <f t="shared" si="243"/>
        <v>#DIV/0!</v>
      </c>
      <c r="EW167" s="2" t="e">
        <f t="shared" si="243"/>
        <v>#DIV/0!</v>
      </c>
      <c r="EX167" s="2" t="e">
        <f t="shared" si="243"/>
        <v>#DIV/0!</v>
      </c>
      <c r="EY167" s="2" t="e">
        <f t="shared" si="243"/>
        <v>#DIV/0!</v>
      </c>
      <c r="EZ167" s="2" t="e">
        <f t="shared" si="243"/>
        <v>#DIV/0!</v>
      </c>
      <c r="FA167" s="2" t="e">
        <f t="shared" si="243"/>
        <v>#DIV/0!</v>
      </c>
      <c r="FB167" s="2" t="e">
        <f t="shared" si="243"/>
        <v>#DIV/0!</v>
      </c>
      <c r="FC167" s="2" t="e">
        <f t="shared" si="243"/>
        <v>#DIV/0!</v>
      </c>
      <c r="FD167" s="2" t="e">
        <f t="shared" si="243"/>
        <v>#DIV/0!</v>
      </c>
      <c r="FE167" s="2" t="e">
        <f t="shared" si="243"/>
        <v>#DIV/0!</v>
      </c>
      <c r="FF167" s="2" t="e">
        <f t="shared" si="243"/>
        <v>#DIV/0!</v>
      </c>
      <c r="FG167" s="2" t="e">
        <f t="shared" si="243"/>
        <v>#DIV/0!</v>
      </c>
      <c r="FH167" s="2" t="e">
        <f t="shared" si="243"/>
        <v>#DIV/0!</v>
      </c>
      <c r="FI167" s="2" t="e">
        <f t="shared" si="243"/>
        <v>#DIV/0!</v>
      </c>
      <c r="FJ167" s="2" t="e">
        <f t="shared" si="243"/>
        <v>#DIV/0!</v>
      </c>
      <c r="FK167" s="2" t="e">
        <f t="shared" si="243"/>
        <v>#DIV/0!</v>
      </c>
      <c r="FL167" s="2" t="e">
        <f t="shared" si="243"/>
        <v>#DIV/0!</v>
      </c>
      <c r="FM167" s="2" t="e">
        <f t="shared" si="243"/>
        <v>#DIV/0!</v>
      </c>
      <c r="FN167" s="2" t="e">
        <f t="shared" si="243"/>
        <v>#DIV/0!</v>
      </c>
      <c r="FO167" s="2" t="e">
        <f t="shared" si="243"/>
        <v>#DIV/0!</v>
      </c>
      <c r="FP167" s="2" t="e">
        <f t="shared" si="243"/>
        <v>#DIV/0!</v>
      </c>
      <c r="FQ167" s="2" t="e">
        <f t="shared" si="243"/>
        <v>#DIV/0!</v>
      </c>
      <c r="FR167" s="2" t="e">
        <f t="shared" si="243"/>
        <v>#DIV/0!</v>
      </c>
      <c r="FS167" s="2" t="e">
        <f t="shared" si="243"/>
        <v>#DIV/0!</v>
      </c>
      <c r="FT167" s="2" t="e">
        <f t="shared" si="243"/>
        <v>#DIV/0!</v>
      </c>
      <c r="FU167" s="2" t="e">
        <f t="shared" si="243"/>
        <v>#DIV/0!</v>
      </c>
      <c r="FV167" s="2" t="e">
        <f t="shared" si="243"/>
        <v>#DIV/0!</v>
      </c>
      <c r="FW167" s="2" t="e">
        <f t="shared" si="243"/>
        <v>#DIV/0!</v>
      </c>
      <c r="FX167" s="2" t="e">
        <f t="shared" si="243"/>
        <v>#DIV/0!</v>
      </c>
      <c r="FY167" s="2" t="e">
        <f t="shared" si="243"/>
        <v>#DIV/0!</v>
      </c>
      <c r="FZ167" s="2" t="e">
        <f t="shared" si="243"/>
        <v>#DIV/0!</v>
      </c>
      <c r="GA167" s="2" t="e">
        <f t="shared" si="243"/>
        <v>#DIV/0!</v>
      </c>
      <c r="GB167" s="2" t="e">
        <f t="shared" si="243"/>
        <v>#DIV/0!</v>
      </c>
      <c r="GC167" s="2" t="e">
        <f t="shared" si="243"/>
        <v>#DIV/0!</v>
      </c>
      <c r="GD167" s="2" t="e">
        <f t="shared" si="243"/>
        <v>#DIV/0!</v>
      </c>
      <c r="GE167" s="2" t="e">
        <f t="shared" si="243"/>
        <v>#DIV/0!</v>
      </c>
      <c r="GF167" s="2" t="e">
        <f t="shared" si="243"/>
        <v>#DIV/0!</v>
      </c>
      <c r="GG167" s="2" t="e">
        <f t="shared" si="243"/>
        <v>#DIV/0!</v>
      </c>
      <c r="GH167" s="2" t="e">
        <f t="shared" si="243"/>
        <v>#DIV/0!</v>
      </c>
      <c r="GI167" s="2" t="e">
        <f t="shared" si="243"/>
        <v>#DIV/0!</v>
      </c>
      <c r="GJ167" s="2" t="e">
        <f t="shared" si="243"/>
        <v>#DIV/0!</v>
      </c>
      <c r="GK167" s="2" t="e">
        <f t="shared" si="243"/>
        <v>#DIV/0!</v>
      </c>
      <c r="GL167" s="2" t="e">
        <f t="shared" si="243"/>
        <v>#DIV/0!</v>
      </c>
      <c r="GM167" s="2" t="e">
        <f aca="true" t="shared" si="244" ref="GM167:IV167">GM160*GM27+GM161*GM28+GM166*GM57</f>
        <v>#DIV/0!</v>
      </c>
      <c r="GN167" s="2" t="e">
        <f t="shared" si="244"/>
        <v>#DIV/0!</v>
      </c>
      <c r="GO167" s="2" t="e">
        <f t="shared" si="244"/>
        <v>#DIV/0!</v>
      </c>
      <c r="GP167" s="2" t="e">
        <f t="shared" si="244"/>
        <v>#DIV/0!</v>
      </c>
      <c r="GQ167" s="2" t="e">
        <f t="shared" si="244"/>
        <v>#DIV/0!</v>
      </c>
      <c r="GR167" s="2" t="e">
        <f t="shared" si="244"/>
        <v>#DIV/0!</v>
      </c>
      <c r="GS167" s="2" t="e">
        <f t="shared" si="244"/>
        <v>#DIV/0!</v>
      </c>
      <c r="GT167" s="2" t="e">
        <f t="shared" si="244"/>
        <v>#DIV/0!</v>
      </c>
      <c r="GU167" s="2" t="e">
        <f t="shared" si="244"/>
        <v>#DIV/0!</v>
      </c>
      <c r="GV167" s="2" t="e">
        <f t="shared" si="244"/>
        <v>#DIV/0!</v>
      </c>
      <c r="GW167" s="2" t="e">
        <f t="shared" si="244"/>
        <v>#DIV/0!</v>
      </c>
      <c r="GX167" s="2" t="e">
        <f t="shared" si="244"/>
        <v>#DIV/0!</v>
      </c>
      <c r="GY167" s="2" t="e">
        <f t="shared" si="244"/>
        <v>#DIV/0!</v>
      </c>
      <c r="GZ167" s="2" t="e">
        <f t="shared" si="244"/>
        <v>#DIV/0!</v>
      </c>
      <c r="HA167" s="2" t="e">
        <f t="shared" si="244"/>
        <v>#DIV/0!</v>
      </c>
      <c r="HB167" s="2" t="e">
        <f t="shared" si="244"/>
        <v>#DIV/0!</v>
      </c>
      <c r="HC167" s="2" t="e">
        <f t="shared" si="244"/>
        <v>#DIV/0!</v>
      </c>
      <c r="HD167" s="2" t="e">
        <f t="shared" si="244"/>
        <v>#DIV/0!</v>
      </c>
      <c r="HE167" s="2" t="e">
        <f t="shared" si="244"/>
        <v>#DIV/0!</v>
      </c>
      <c r="HF167" s="2" t="e">
        <f t="shared" si="244"/>
        <v>#DIV/0!</v>
      </c>
      <c r="HG167" s="2" t="e">
        <f t="shared" si="244"/>
        <v>#DIV/0!</v>
      </c>
      <c r="HH167" s="2" t="e">
        <f t="shared" si="244"/>
        <v>#DIV/0!</v>
      </c>
      <c r="HI167" s="2" t="e">
        <f t="shared" si="244"/>
        <v>#DIV/0!</v>
      </c>
      <c r="HJ167" s="2" t="e">
        <f t="shared" si="244"/>
        <v>#DIV/0!</v>
      </c>
      <c r="HK167" s="2" t="e">
        <f t="shared" si="244"/>
        <v>#DIV/0!</v>
      </c>
      <c r="HL167" s="2" t="e">
        <f t="shared" si="244"/>
        <v>#DIV/0!</v>
      </c>
      <c r="HM167" s="2" t="e">
        <f t="shared" si="244"/>
        <v>#DIV/0!</v>
      </c>
      <c r="HN167" s="2" t="e">
        <f t="shared" si="244"/>
        <v>#DIV/0!</v>
      </c>
      <c r="HO167" s="2" t="e">
        <f t="shared" si="244"/>
        <v>#DIV/0!</v>
      </c>
      <c r="HP167" s="2" t="e">
        <f t="shared" si="244"/>
        <v>#DIV/0!</v>
      </c>
      <c r="HQ167" s="2" t="e">
        <f t="shared" si="244"/>
        <v>#DIV/0!</v>
      </c>
      <c r="HR167" s="2" t="e">
        <f t="shared" si="244"/>
        <v>#DIV/0!</v>
      </c>
      <c r="HS167" s="2" t="e">
        <f t="shared" si="244"/>
        <v>#DIV/0!</v>
      </c>
      <c r="HT167" s="2" t="e">
        <f t="shared" si="244"/>
        <v>#DIV/0!</v>
      </c>
      <c r="HU167" s="2" t="e">
        <f t="shared" si="244"/>
        <v>#DIV/0!</v>
      </c>
      <c r="HV167" s="2" t="e">
        <f t="shared" si="244"/>
        <v>#DIV/0!</v>
      </c>
      <c r="HW167" s="2" t="e">
        <f t="shared" si="244"/>
        <v>#DIV/0!</v>
      </c>
      <c r="HX167" s="2" t="e">
        <f t="shared" si="244"/>
        <v>#DIV/0!</v>
      </c>
      <c r="HY167" s="2" t="e">
        <f t="shared" si="244"/>
        <v>#DIV/0!</v>
      </c>
      <c r="HZ167" s="2" t="e">
        <f t="shared" si="244"/>
        <v>#DIV/0!</v>
      </c>
      <c r="IA167" s="2" t="e">
        <f t="shared" si="244"/>
        <v>#DIV/0!</v>
      </c>
      <c r="IB167" s="2" t="e">
        <f t="shared" si="244"/>
        <v>#DIV/0!</v>
      </c>
      <c r="IC167" s="2" t="e">
        <f t="shared" si="244"/>
        <v>#DIV/0!</v>
      </c>
      <c r="ID167" s="2" t="e">
        <f t="shared" si="244"/>
        <v>#DIV/0!</v>
      </c>
      <c r="IE167" s="2" t="e">
        <f t="shared" si="244"/>
        <v>#DIV/0!</v>
      </c>
      <c r="IF167" s="2" t="e">
        <f t="shared" si="244"/>
        <v>#DIV/0!</v>
      </c>
      <c r="IG167" s="2" t="e">
        <f t="shared" si="244"/>
        <v>#DIV/0!</v>
      </c>
      <c r="IH167" s="2" t="e">
        <f t="shared" si="244"/>
        <v>#DIV/0!</v>
      </c>
      <c r="II167" s="2" t="e">
        <f t="shared" si="244"/>
        <v>#DIV/0!</v>
      </c>
      <c r="IJ167" s="2" t="e">
        <f t="shared" si="244"/>
        <v>#DIV/0!</v>
      </c>
      <c r="IK167" s="2" t="e">
        <f t="shared" si="244"/>
        <v>#DIV/0!</v>
      </c>
      <c r="IL167" s="2" t="e">
        <f t="shared" si="244"/>
        <v>#DIV/0!</v>
      </c>
      <c r="IM167" s="2" t="e">
        <f t="shared" si="244"/>
        <v>#DIV/0!</v>
      </c>
      <c r="IN167" s="2" t="e">
        <f t="shared" si="244"/>
        <v>#DIV/0!</v>
      </c>
      <c r="IO167" s="2" t="e">
        <f t="shared" si="244"/>
        <v>#DIV/0!</v>
      </c>
      <c r="IP167" s="2" t="e">
        <f t="shared" si="244"/>
        <v>#DIV/0!</v>
      </c>
      <c r="IQ167" s="2" t="e">
        <f t="shared" si="244"/>
        <v>#DIV/0!</v>
      </c>
      <c r="IR167" s="2" t="e">
        <f t="shared" si="244"/>
        <v>#DIV/0!</v>
      </c>
      <c r="IS167" s="2" t="e">
        <f t="shared" si="244"/>
        <v>#DIV/0!</v>
      </c>
      <c r="IT167" s="2" t="e">
        <f t="shared" si="244"/>
        <v>#DIV/0!</v>
      </c>
      <c r="IU167" s="2" t="e">
        <f t="shared" si="244"/>
        <v>#DIV/0!</v>
      </c>
      <c r="IV167" s="2" t="e">
        <f t="shared" si="244"/>
        <v>#DIV/0!</v>
      </c>
    </row>
    <row r="168" spans="1:256" s="11" customFormat="1" ht="15.75">
      <c r="A168" s="122" t="s">
        <v>123</v>
      </c>
      <c r="B168" s="2">
        <f aca="true" t="shared" si="245" ref="B168:BM168">(C132-B132+C133-B133)/RADIANS($F$12)*$F$10</f>
        <v>17.491269916684697</v>
      </c>
      <c r="C168" s="2">
        <f t="shared" si="245"/>
        <v>17.801981172035624</v>
      </c>
      <c r="D168" s="2">
        <f t="shared" si="245"/>
        <v>18.045216594169304</v>
      </c>
      <c r="E168" s="2">
        <f t="shared" si="245"/>
        <v>18.240079517146402</v>
      </c>
      <c r="F168" s="2">
        <f t="shared" si="245"/>
        <v>18.41025252526927</v>
      </c>
      <c r="G168" s="2">
        <f t="shared" si="245"/>
        <v>18.586270727132582</v>
      </c>
      <c r="H168" s="2">
        <f t="shared" si="245"/>
        <v>18.808825053660396</v>
      </c>
      <c r="I168" s="2">
        <f t="shared" si="245"/>
        <v>19.13366366622304</v>
      </c>
      <c r="J168" s="2">
        <f t="shared" si="245"/>
        <v>19.63901901241965</v>
      </c>
      <c r="K168" s="2">
        <f t="shared" si="245"/>
        <v>20.43711354166048</v>
      </c>
      <c r="L168" s="2">
        <f t="shared" si="245"/>
        <v>21.69241797244069</v>
      </c>
      <c r="M168" s="2">
        <f t="shared" si="245"/>
        <v>23.651412528100916</v>
      </c>
      <c r="N168" s="2">
        <f t="shared" si="245"/>
        <v>26.692596439701255</v>
      </c>
      <c r="O168" s="2">
        <f t="shared" si="245"/>
        <v>31.4135158478106</v>
      </c>
      <c r="P168" s="2">
        <f t="shared" si="245"/>
        <v>38.78852641981358</v>
      </c>
      <c r="Q168" s="2">
        <f t="shared" si="245"/>
        <v>50.468948899946014</v>
      </c>
      <c r="R168" s="2">
        <f t="shared" si="245"/>
        <v>69.38834402725941</v>
      </c>
      <c r="S168" s="2">
        <f t="shared" si="245"/>
        <v>101.073418315372</v>
      </c>
      <c r="T168" s="2">
        <f t="shared" si="245"/>
        <v>156.7502964483586</v>
      </c>
      <c r="U168" s="2">
        <f t="shared" si="245"/>
        <v>261.6195563664022</v>
      </c>
      <c r="V168" s="2">
        <f t="shared" si="245"/>
        <v>480.72618672852025</v>
      </c>
      <c r="W168" s="2">
        <f t="shared" si="245"/>
        <v>1021.3014469315444</v>
      </c>
      <c r="X168" s="2">
        <f t="shared" si="245"/>
        <v>2834.0494583613145</v>
      </c>
      <c r="Y168" s="2">
        <f t="shared" si="245"/>
        <v>16637.292306252664</v>
      </c>
      <c r="Z168" s="2">
        <f t="shared" si="245"/>
        <v>-28780.95467703047</v>
      </c>
      <c r="AA168" s="2">
        <f t="shared" si="245"/>
        <v>0</v>
      </c>
      <c r="AB168" s="2">
        <f t="shared" si="245"/>
        <v>0</v>
      </c>
      <c r="AC168" s="2">
        <f t="shared" si="245"/>
        <v>0</v>
      </c>
      <c r="AD168" s="2">
        <f t="shared" si="245"/>
        <v>0</v>
      </c>
      <c r="AE168" s="2">
        <f t="shared" si="245"/>
        <v>0</v>
      </c>
      <c r="AF168" s="2">
        <f t="shared" si="245"/>
        <v>0</v>
      </c>
      <c r="AG168" s="2">
        <f t="shared" si="245"/>
        <v>0</v>
      </c>
      <c r="AH168" s="2">
        <f t="shared" si="245"/>
        <v>0</v>
      </c>
      <c r="AI168" s="2">
        <f t="shared" si="245"/>
        <v>0</v>
      </c>
      <c r="AJ168" s="2">
        <f t="shared" si="245"/>
        <v>0</v>
      </c>
      <c r="AK168" s="2">
        <f t="shared" si="245"/>
        <v>0</v>
      </c>
      <c r="AL168" s="2">
        <f t="shared" si="245"/>
        <v>0</v>
      </c>
      <c r="AM168" s="2">
        <f t="shared" si="245"/>
        <v>0</v>
      </c>
      <c r="AN168" s="2">
        <f t="shared" si="245"/>
        <v>0</v>
      </c>
      <c r="AO168" s="2">
        <f t="shared" si="245"/>
        <v>0</v>
      </c>
      <c r="AP168" s="2">
        <f t="shared" si="245"/>
        <v>0</v>
      </c>
      <c r="AQ168" s="2">
        <f t="shared" si="245"/>
        <v>0</v>
      </c>
      <c r="AR168" s="2">
        <f t="shared" si="245"/>
        <v>0</v>
      </c>
      <c r="AS168" s="2">
        <f t="shared" si="245"/>
        <v>0</v>
      </c>
      <c r="AT168" s="2">
        <f t="shared" si="245"/>
        <v>0</v>
      </c>
      <c r="AU168" s="2">
        <f t="shared" si="245"/>
        <v>0</v>
      </c>
      <c r="AV168" s="2">
        <f t="shared" si="245"/>
        <v>0</v>
      </c>
      <c r="AW168" s="2">
        <f t="shared" si="245"/>
        <v>0</v>
      </c>
      <c r="AX168" s="2">
        <f t="shared" si="245"/>
        <v>0</v>
      </c>
      <c r="AY168" s="2">
        <f t="shared" si="245"/>
        <v>0</v>
      </c>
      <c r="AZ168" s="2">
        <f t="shared" si="245"/>
        <v>0</v>
      </c>
      <c r="BA168" s="2">
        <f t="shared" si="245"/>
        <v>0</v>
      </c>
      <c r="BB168" s="2">
        <f t="shared" si="245"/>
        <v>0</v>
      </c>
      <c r="BC168" s="2">
        <f t="shared" si="245"/>
        <v>0</v>
      </c>
      <c r="BD168" s="2">
        <f t="shared" si="245"/>
        <v>0</v>
      </c>
      <c r="BE168" s="2">
        <f t="shared" si="245"/>
        <v>0</v>
      </c>
      <c r="BF168" s="2">
        <f t="shared" si="245"/>
        <v>0</v>
      </c>
      <c r="BG168" s="2">
        <f t="shared" si="245"/>
        <v>0</v>
      </c>
      <c r="BH168" s="2">
        <f t="shared" si="245"/>
        <v>0</v>
      </c>
      <c r="BI168" s="2">
        <f t="shared" si="245"/>
        <v>0</v>
      </c>
      <c r="BJ168" s="2">
        <f t="shared" si="245"/>
        <v>0</v>
      </c>
      <c r="BK168" s="2">
        <f t="shared" si="245"/>
        <v>0</v>
      </c>
      <c r="BL168" s="2">
        <f t="shared" si="245"/>
        <v>0</v>
      </c>
      <c r="BM168" s="2">
        <f t="shared" si="245"/>
        <v>0</v>
      </c>
      <c r="BN168" s="2">
        <f aca="true" t="shared" si="246" ref="BN168:DY168">(BO132-BN132+BO133-BN133)/RADIANS($F$12)*$F$10</f>
        <v>0</v>
      </c>
      <c r="BO168" s="2">
        <f t="shared" si="246"/>
        <v>0</v>
      </c>
      <c r="BP168" s="2">
        <f t="shared" si="246"/>
        <v>0</v>
      </c>
      <c r="BQ168" s="2">
        <f t="shared" si="246"/>
        <v>0</v>
      </c>
      <c r="BR168" s="2">
        <f t="shared" si="246"/>
        <v>0</v>
      </c>
      <c r="BS168" s="2">
        <f t="shared" si="246"/>
        <v>0</v>
      </c>
      <c r="BT168" s="2">
        <f t="shared" si="246"/>
        <v>0</v>
      </c>
      <c r="BU168" s="2">
        <f t="shared" si="246"/>
        <v>0</v>
      </c>
      <c r="BV168" s="2">
        <f t="shared" si="246"/>
        <v>0</v>
      </c>
      <c r="BW168" s="2">
        <f t="shared" si="246"/>
        <v>0</v>
      </c>
      <c r="BX168" s="2">
        <f t="shared" si="246"/>
        <v>0</v>
      </c>
      <c r="BY168" s="2">
        <f t="shared" si="246"/>
        <v>0</v>
      </c>
      <c r="BZ168" s="2">
        <f t="shared" si="246"/>
        <v>0</v>
      </c>
      <c r="CA168" s="2">
        <f t="shared" si="246"/>
        <v>0</v>
      </c>
      <c r="CB168" s="2">
        <f t="shared" si="246"/>
        <v>0</v>
      </c>
      <c r="CC168" s="2">
        <f t="shared" si="246"/>
        <v>0</v>
      </c>
      <c r="CD168" s="2">
        <f t="shared" si="246"/>
        <v>0</v>
      </c>
      <c r="CE168" s="2">
        <f t="shared" si="246"/>
        <v>0</v>
      </c>
      <c r="CF168" s="2">
        <f t="shared" si="246"/>
        <v>0</v>
      </c>
      <c r="CG168" s="2">
        <f t="shared" si="246"/>
        <v>0</v>
      </c>
      <c r="CH168" s="2">
        <f t="shared" si="246"/>
        <v>0</v>
      </c>
      <c r="CI168" s="2">
        <f t="shared" si="246"/>
        <v>0</v>
      </c>
      <c r="CJ168" s="2">
        <f t="shared" si="246"/>
        <v>0</v>
      </c>
      <c r="CK168" s="2">
        <f t="shared" si="246"/>
        <v>0</v>
      </c>
      <c r="CL168" s="2">
        <f t="shared" si="246"/>
        <v>0</v>
      </c>
      <c r="CM168" s="2">
        <f t="shared" si="246"/>
        <v>0</v>
      </c>
      <c r="CN168" s="2">
        <f t="shared" si="246"/>
        <v>0</v>
      </c>
      <c r="CO168" s="2">
        <f t="shared" si="246"/>
        <v>0</v>
      </c>
      <c r="CP168" s="2">
        <f t="shared" si="246"/>
        <v>0</v>
      </c>
      <c r="CQ168" s="2">
        <f t="shared" si="246"/>
        <v>0</v>
      </c>
      <c r="CR168" s="2">
        <f t="shared" si="246"/>
        <v>0</v>
      </c>
      <c r="CS168" s="2">
        <f t="shared" si="246"/>
        <v>0</v>
      </c>
      <c r="CT168" s="2">
        <f t="shared" si="246"/>
        <v>0</v>
      </c>
      <c r="CU168" s="2">
        <f t="shared" si="246"/>
        <v>0</v>
      </c>
      <c r="CV168" s="2">
        <f t="shared" si="246"/>
        <v>0</v>
      </c>
      <c r="CW168" s="2">
        <f t="shared" si="246"/>
        <v>0</v>
      </c>
      <c r="CX168" s="2">
        <f t="shared" si="246"/>
        <v>0</v>
      </c>
      <c r="CY168" s="2">
        <f t="shared" si="246"/>
        <v>0</v>
      </c>
      <c r="CZ168" s="2">
        <f t="shared" si="246"/>
        <v>0</v>
      </c>
      <c r="DA168" s="2">
        <f t="shared" si="246"/>
        <v>0</v>
      </c>
      <c r="DB168" s="2">
        <f t="shared" si="246"/>
        <v>0</v>
      </c>
      <c r="DC168" s="2">
        <f t="shared" si="246"/>
        <v>0</v>
      </c>
      <c r="DD168" s="2">
        <f t="shared" si="246"/>
        <v>0</v>
      </c>
      <c r="DE168" s="2">
        <f t="shared" si="246"/>
        <v>0</v>
      </c>
      <c r="DF168" s="2">
        <f t="shared" si="246"/>
        <v>0</v>
      </c>
      <c r="DG168" s="2">
        <f t="shared" si="246"/>
        <v>0</v>
      </c>
      <c r="DH168" s="2">
        <f t="shared" si="246"/>
        <v>0</v>
      </c>
      <c r="DI168" s="2">
        <f t="shared" si="246"/>
        <v>0</v>
      </c>
      <c r="DJ168" s="2">
        <f t="shared" si="246"/>
        <v>0</v>
      </c>
      <c r="DK168" s="2">
        <f t="shared" si="246"/>
        <v>0</v>
      </c>
      <c r="DL168" s="2">
        <f t="shared" si="246"/>
        <v>0</v>
      </c>
      <c r="DM168" s="2">
        <f t="shared" si="246"/>
        <v>0</v>
      </c>
      <c r="DN168" s="2">
        <f t="shared" si="246"/>
        <v>0</v>
      </c>
      <c r="DO168" s="2">
        <f t="shared" si="246"/>
        <v>0</v>
      </c>
      <c r="DP168" s="2">
        <f t="shared" si="246"/>
        <v>0</v>
      </c>
      <c r="DQ168" s="2">
        <f t="shared" si="246"/>
        <v>0</v>
      </c>
      <c r="DR168" s="2">
        <f t="shared" si="246"/>
        <v>0</v>
      </c>
      <c r="DS168" s="2">
        <f t="shared" si="246"/>
        <v>0</v>
      </c>
      <c r="DT168" s="2">
        <f t="shared" si="246"/>
        <v>0</v>
      </c>
      <c r="DU168" s="2">
        <f t="shared" si="246"/>
        <v>0</v>
      </c>
      <c r="DV168" s="2">
        <f t="shared" si="246"/>
        <v>0</v>
      </c>
      <c r="DW168" s="2">
        <f t="shared" si="246"/>
        <v>0</v>
      </c>
      <c r="DX168" s="2">
        <f t="shared" si="246"/>
        <v>0</v>
      </c>
      <c r="DY168" s="2">
        <f t="shared" si="246"/>
        <v>0</v>
      </c>
      <c r="DZ168" s="2">
        <f aca="true" t="shared" si="247" ref="DZ168:GK168">(EA132-DZ132+EA133-DZ133)/RADIANS($F$12)*$F$10</f>
        <v>0</v>
      </c>
      <c r="EA168" s="2">
        <f t="shared" si="247"/>
        <v>0</v>
      </c>
      <c r="EB168" s="2">
        <f t="shared" si="247"/>
        <v>0</v>
      </c>
      <c r="EC168" s="2">
        <f t="shared" si="247"/>
        <v>0</v>
      </c>
      <c r="ED168" s="2">
        <f t="shared" si="247"/>
        <v>0</v>
      </c>
      <c r="EE168" s="2">
        <f t="shared" si="247"/>
        <v>0</v>
      </c>
      <c r="EF168" s="2">
        <f t="shared" si="247"/>
        <v>0</v>
      </c>
      <c r="EG168" s="2">
        <f t="shared" si="247"/>
        <v>0</v>
      </c>
      <c r="EH168" s="2">
        <f t="shared" si="247"/>
        <v>0</v>
      </c>
      <c r="EI168" s="2">
        <f t="shared" si="247"/>
        <v>0</v>
      </c>
      <c r="EJ168" s="2">
        <f t="shared" si="247"/>
        <v>0</v>
      </c>
      <c r="EK168" s="2">
        <f t="shared" si="247"/>
        <v>0</v>
      </c>
      <c r="EL168" s="2">
        <f t="shared" si="247"/>
        <v>0</v>
      </c>
      <c r="EM168" s="2">
        <f t="shared" si="247"/>
        <v>0</v>
      </c>
      <c r="EN168" s="2">
        <f t="shared" si="247"/>
        <v>0</v>
      </c>
      <c r="EO168" s="2">
        <f t="shared" si="247"/>
        <v>0</v>
      </c>
      <c r="EP168" s="2">
        <f t="shared" si="247"/>
        <v>0</v>
      </c>
      <c r="EQ168" s="2">
        <f t="shared" si="247"/>
        <v>0</v>
      </c>
      <c r="ER168" s="2">
        <f t="shared" si="247"/>
        <v>0</v>
      </c>
      <c r="ES168" s="2">
        <f t="shared" si="247"/>
        <v>0</v>
      </c>
      <c r="ET168" s="2">
        <f t="shared" si="247"/>
        <v>0</v>
      </c>
      <c r="EU168" s="2">
        <f t="shared" si="247"/>
        <v>0</v>
      </c>
      <c r="EV168" s="2">
        <f t="shared" si="247"/>
        <v>0</v>
      </c>
      <c r="EW168" s="2">
        <f t="shared" si="247"/>
        <v>0</v>
      </c>
      <c r="EX168" s="2">
        <f t="shared" si="247"/>
        <v>0</v>
      </c>
      <c r="EY168" s="2">
        <f t="shared" si="247"/>
        <v>0</v>
      </c>
      <c r="EZ168" s="2">
        <f t="shared" si="247"/>
        <v>0</v>
      </c>
      <c r="FA168" s="2">
        <f t="shared" si="247"/>
        <v>0</v>
      </c>
      <c r="FB168" s="2">
        <f t="shared" si="247"/>
        <v>0</v>
      </c>
      <c r="FC168" s="2">
        <f t="shared" si="247"/>
        <v>0</v>
      </c>
      <c r="FD168" s="2">
        <f t="shared" si="247"/>
        <v>0</v>
      </c>
      <c r="FE168" s="2">
        <f t="shared" si="247"/>
        <v>0</v>
      </c>
      <c r="FF168" s="2">
        <f t="shared" si="247"/>
        <v>0</v>
      </c>
      <c r="FG168" s="2">
        <f t="shared" si="247"/>
        <v>0</v>
      </c>
      <c r="FH168" s="2">
        <f t="shared" si="247"/>
        <v>0</v>
      </c>
      <c r="FI168" s="2">
        <f t="shared" si="247"/>
        <v>0</v>
      </c>
      <c r="FJ168" s="2">
        <f t="shared" si="247"/>
        <v>0</v>
      </c>
      <c r="FK168" s="2">
        <f t="shared" si="247"/>
        <v>0</v>
      </c>
      <c r="FL168" s="2">
        <f t="shared" si="247"/>
        <v>0</v>
      </c>
      <c r="FM168" s="2">
        <f t="shared" si="247"/>
        <v>0</v>
      </c>
      <c r="FN168" s="2">
        <f t="shared" si="247"/>
        <v>0</v>
      </c>
      <c r="FO168" s="2">
        <f t="shared" si="247"/>
        <v>0</v>
      </c>
      <c r="FP168" s="2">
        <f t="shared" si="247"/>
        <v>0</v>
      </c>
      <c r="FQ168" s="2">
        <f t="shared" si="247"/>
        <v>0</v>
      </c>
      <c r="FR168" s="2">
        <f t="shared" si="247"/>
        <v>0</v>
      </c>
      <c r="FS168" s="2">
        <f t="shared" si="247"/>
        <v>0</v>
      </c>
      <c r="FT168" s="2">
        <f t="shared" si="247"/>
        <v>0</v>
      </c>
      <c r="FU168" s="2">
        <f t="shared" si="247"/>
        <v>0</v>
      </c>
      <c r="FV168" s="2">
        <f t="shared" si="247"/>
        <v>0</v>
      </c>
      <c r="FW168" s="2">
        <f t="shared" si="247"/>
        <v>0</v>
      </c>
      <c r="FX168" s="2">
        <f t="shared" si="247"/>
        <v>0</v>
      </c>
      <c r="FY168" s="2">
        <f t="shared" si="247"/>
        <v>0</v>
      </c>
      <c r="FZ168" s="2">
        <f t="shared" si="247"/>
        <v>0</v>
      </c>
      <c r="GA168" s="2">
        <f t="shared" si="247"/>
        <v>0</v>
      </c>
      <c r="GB168" s="2">
        <f t="shared" si="247"/>
        <v>0</v>
      </c>
      <c r="GC168" s="2">
        <f t="shared" si="247"/>
        <v>0</v>
      </c>
      <c r="GD168" s="2">
        <f t="shared" si="247"/>
        <v>0</v>
      </c>
      <c r="GE168" s="2">
        <f t="shared" si="247"/>
        <v>0</v>
      </c>
      <c r="GF168" s="2">
        <f t="shared" si="247"/>
        <v>0</v>
      </c>
      <c r="GG168" s="2">
        <f t="shared" si="247"/>
        <v>0</v>
      </c>
      <c r="GH168" s="2">
        <f t="shared" si="247"/>
        <v>0</v>
      </c>
      <c r="GI168" s="2">
        <f t="shared" si="247"/>
        <v>0</v>
      </c>
      <c r="GJ168" s="2">
        <f t="shared" si="247"/>
        <v>0</v>
      </c>
      <c r="GK168" s="2">
        <f t="shared" si="247"/>
        <v>0</v>
      </c>
      <c r="GL168" s="2">
        <f aca="true" t="shared" si="248" ref="GL168:IU168">(GM132-GL132+GM133-GL133)/RADIANS($F$12)*$F$10</f>
        <v>0</v>
      </c>
      <c r="GM168" s="2">
        <f t="shared" si="248"/>
        <v>0</v>
      </c>
      <c r="GN168" s="2">
        <f t="shared" si="248"/>
        <v>0</v>
      </c>
      <c r="GO168" s="2">
        <f t="shared" si="248"/>
        <v>0</v>
      </c>
      <c r="GP168" s="2">
        <f t="shared" si="248"/>
        <v>0</v>
      </c>
      <c r="GQ168" s="2">
        <f t="shared" si="248"/>
        <v>0</v>
      </c>
      <c r="GR168" s="2">
        <f t="shared" si="248"/>
        <v>0</v>
      </c>
      <c r="GS168" s="2">
        <f t="shared" si="248"/>
        <v>0</v>
      </c>
      <c r="GT168" s="2">
        <f t="shared" si="248"/>
        <v>0</v>
      </c>
      <c r="GU168" s="2">
        <f t="shared" si="248"/>
        <v>0</v>
      </c>
      <c r="GV168" s="2">
        <f t="shared" si="248"/>
        <v>0</v>
      </c>
      <c r="GW168" s="2">
        <f t="shared" si="248"/>
        <v>0</v>
      </c>
      <c r="GX168" s="2">
        <f t="shared" si="248"/>
        <v>0</v>
      </c>
      <c r="GY168" s="2">
        <f t="shared" si="248"/>
        <v>0</v>
      </c>
      <c r="GZ168" s="2">
        <f t="shared" si="248"/>
        <v>0</v>
      </c>
      <c r="HA168" s="2">
        <f t="shared" si="248"/>
        <v>0</v>
      </c>
      <c r="HB168" s="2">
        <f t="shared" si="248"/>
        <v>0</v>
      </c>
      <c r="HC168" s="2">
        <f t="shared" si="248"/>
        <v>0</v>
      </c>
      <c r="HD168" s="2">
        <f t="shared" si="248"/>
        <v>0</v>
      </c>
      <c r="HE168" s="2">
        <f t="shared" si="248"/>
        <v>0</v>
      </c>
      <c r="HF168" s="2">
        <f t="shared" si="248"/>
        <v>0</v>
      </c>
      <c r="HG168" s="2">
        <f t="shared" si="248"/>
        <v>0</v>
      </c>
      <c r="HH168" s="2">
        <f t="shared" si="248"/>
        <v>0</v>
      </c>
      <c r="HI168" s="2">
        <f t="shared" si="248"/>
        <v>0</v>
      </c>
      <c r="HJ168" s="2">
        <f t="shared" si="248"/>
        <v>0</v>
      </c>
      <c r="HK168" s="2">
        <f t="shared" si="248"/>
        <v>0</v>
      </c>
      <c r="HL168" s="2">
        <f t="shared" si="248"/>
        <v>0</v>
      </c>
      <c r="HM168" s="2">
        <f t="shared" si="248"/>
        <v>0</v>
      </c>
      <c r="HN168" s="2">
        <f t="shared" si="248"/>
        <v>0</v>
      </c>
      <c r="HO168" s="2">
        <f t="shared" si="248"/>
        <v>0</v>
      </c>
      <c r="HP168" s="2">
        <f t="shared" si="248"/>
        <v>0</v>
      </c>
      <c r="HQ168" s="2">
        <f t="shared" si="248"/>
        <v>0</v>
      </c>
      <c r="HR168" s="2">
        <f t="shared" si="248"/>
        <v>0</v>
      </c>
      <c r="HS168" s="2">
        <f t="shared" si="248"/>
        <v>0</v>
      </c>
      <c r="HT168" s="2">
        <f t="shared" si="248"/>
        <v>0</v>
      </c>
      <c r="HU168" s="2">
        <f t="shared" si="248"/>
        <v>0</v>
      </c>
      <c r="HV168" s="2">
        <f t="shared" si="248"/>
        <v>0</v>
      </c>
      <c r="HW168" s="2">
        <f t="shared" si="248"/>
        <v>0</v>
      </c>
      <c r="HX168" s="2">
        <f t="shared" si="248"/>
        <v>0</v>
      </c>
      <c r="HY168" s="2">
        <f t="shared" si="248"/>
        <v>0</v>
      </c>
      <c r="HZ168" s="2">
        <f t="shared" si="248"/>
        <v>0</v>
      </c>
      <c r="IA168" s="2">
        <f t="shared" si="248"/>
        <v>0</v>
      </c>
      <c r="IB168" s="2">
        <f t="shared" si="248"/>
        <v>0</v>
      </c>
      <c r="IC168" s="2">
        <f t="shared" si="248"/>
        <v>0</v>
      </c>
      <c r="ID168" s="2">
        <f t="shared" si="248"/>
        <v>0</v>
      </c>
      <c r="IE168" s="2">
        <f t="shared" si="248"/>
        <v>0</v>
      </c>
      <c r="IF168" s="2">
        <f t="shared" si="248"/>
        <v>0</v>
      </c>
      <c r="IG168" s="2">
        <f t="shared" si="248"/>
        <v>0</v>
      </c>
      <c r="IH168" s="2">
        <f t="shared" si="248"/>
        <v>0</v>
      </c>
      <c r="II168" s="2">
        <f t="shared" si="248"/>
        <v>0</v>
      </c>
      <c r="IJ168" s="2">
        <f t="shared" si="248"/>
        <v>0</v>
      </c>
      <c r="IK168" s="2">
        <f t="shared" si="248"/>
        <v>0</v>
      </c>
      <c r="IL168" s="2">
        <f t="shared" si="248"/>
        <v>0</v>
      </c>
      <c r="IM168" s="2">
        <f t="shared" si="248"/>
        <v>0</v>
      </c>
      <c r="IN168" s="2">
        <f t="shared" si="248"/>
        <v>0</v>
      </c>
      <c r="IO168" s="2">
        <f t="shared" si="248"/>
        <v>0</v>
      </c>
      <c r="IP168" s="2">
        <f t="shared" si="248"/>
        <v>0</v>
      </c>
      <c r="IQ168" s="2">
        <f t="shared" si="248"/>
        <v>0</v>
      </c>
      <c r="IR168" s="2">
        <f t="shared" si="248"/>
        <v>0</v>
      </c>
      <c r="IS168" s="2">
        <f t="shared" si="248"/>
        <v>0</v>
      </c>
      <c r="IT168" s="2">
        <f t="shared" si="248"/>
        <v>0</v>
      </c>
      <c r="IU168" s="2">
        <f t="shared" si="248"/>
        <v>0</v>
      </c>
      <c r="IV168" s="2" t="e">
        <f>(#REF!-IV132+#REF!-IV133)/RADIANS($F$12)*$F$10</f>
        <v>#REF!</v>
      </c>
    </row>
    <row r="169" spans="1:26" s="11" customFormat="1" ht="16.5" thickBot="1">
      <c r="A169" s="12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13" s="11" customFormat="1" ht="16.5" thickBot="1">
      <c r="A170" s="14"/>
      <c r="B170" s="2"/>
      <c r="C170" s="2"/>
      <c r="D170" s="2"/>
      <c r="E170" s="2"/>
      <c r="F170" s="105" t="s">
        <v>88</v>
      </c>
      <c r="G170" s="2"/>
      <c r="H170" s="2"/>
      <c r="I170" s="2"/>
      <c r="J170" s="2"/>
      <c r="K170" s="2"/>
      <c r="L170" s="2"/>
      <c r="M170" s="35"/>
    </row>
    <row r="171" spans="1:26" s="11" customFormat="1" ht="15.75">
      <c r="A171" s="95" t="s">
        <v>77</v>
      </c>
      <c r="B171" s="4">
        <f aca="true" t="shared" si="249" ref="B171:Z171">B164+B39</f>
        <v>-46.90533549897804</v>
      </c>
      <c r="C171" s="4">
        <f t="shared" si="249"/>
        <v>-44.78880586354988</v>
      </c>
      <c r="D171" s="4">
        <f t="shared" si="249"/>
        <v>-42.679070388344016</v>
      </c>
      <c r="E171" s="4">
        <f t="shared" si="249"/>
        <v>-40.5695399731413</v>
      </c>
      <c r="F171" s="4">
        <f t="shared" si="249"/>
        <v>-38.453005371023394</v>
      </c>
      <c r="G171" s="4">
        <f t="shared" si="249"/>
        <v>-36.321424739988345</v>
      </c>
      <c r="H171" s="4">
        <f t="shared" si="249"/>
        <v>-34.165662872486536</v>
      </c>
      <c r="I171" s="4">
        <f t="shared" si="249"/>
        <v>-31.975166504724786</v>
      </c>
      <c r="J171" s="4">
        <f t="shared" si="249"/>
        <v>-29.7375556322988</v>
      </c>
      <c r="K171" s="4">
        <f t="shared" si="249"/>
        <v>-27.438105501034272</v>
      </c>
      <c r="L171" s="4">
        <f t="shared" si="249"/>
        <v>-25.059088790975544</v>
      </c>
      <c r="M171" s="15">
        <f t="shared" si="249"/>
        <v>-22.578945358074634</v>
      </c>
      <c r="N171" s="2">
        <f t="shared" si="249"/>
        <v>-19.97125591223084</v>
      </c>
      <c r="O171" s="2">
        <f t="shared" si="249"/>
        <v>-17.203538318357722</v>
      </c>
      <c r="P171" s="2">
        <f t="shared" si="249"/>
        <v>-14.236020678206035</v>
      </c>
      <c r="Q171" s="2">
        <f t="shared" si="249"/>
        <v>-11.020939956626535</v>
      </c>
      <c r="R171" s="2">
        <f t="shared" si="249"/>
        <v>-7.50404945682363</v>
      </c>
      <c r="S171" s="2">
        <f t="shared" si="249"/>
        <v>-3.633376111732229</v>
      </c>
      <c r="T171" s="2">
        <f t="shared" si="249"/>
        <v>0.6091744721926098</v>
      </c>
      <c r="U171" s="2">
        <f t="shared" si="249"/>
        <v>5.1013658591670925</v>
      </c>
      <c r="V171" s="2">
        <f t="shared" si="249"/>
        <v>9.204159028040756</v>
      </c>
      <c r="W171" s="2">
        <f t="shared" si="249"/>
        <v>10.23983981291623</v>
      </c>
      <c r="X171" s="2">
        <f t="shared" si="249"/>
        <v>-4.355319032751677</v>
      </c>
      <c r="Y171" s="2">
        <f t="shared" si="249"/>
        <v>-121.15777043901365</v>
      </c>
      <c r="Z171" s="2">
        <f t="shared" si="249"/>
        <v>-2325.543039634368</v>
      </c>
    </row>
    <row r="172" spans="1:26" s="11" customFormat="1" ht="15.75">
      <c r="A172" s="70" t="s">
        <v>78</v>
      </c>
      <c r="B172" s="2">
        <f aca="true" t="shared" si="250" ref="B172:Z172">B165+B40</f>
        <v>-34.93743512885872</v>
      </c>
      <c r="C172" s="2">
        <f t="shared" si="250"/>
        <v>-33.024131337639716</v>
      </c>
      <c r="D172" s="2">
        <f t="shared" si="250"/>
        <v>-30.909702017418013</v>
      </c>
      <c r="E172" s="2">
        <f t="shared" si="250"/>
        <v>-28.55588966915894</v>
      </c>
      <c r="F172" s="2">
        <f t="shared" si="250"/>
        <v>-25.915435077499136</v>
      </c>
      <c r="G172" s="2">
        <f t="shared" si="250"/>
        <v>-22.929140369109426</v>
      </c>
      <c r="H172" s="2">
        <f t="shared" si="250"/>
        <v>-19.52178323726344</v>
      </c>
      <c r="I172" s="2">
        <f t="shared" si="250"/>
        <v>-15.596334046330933</v>
      </c>
      <c r="J172" s="2">
        <f t="shared" si="250"/>
        <v>-11.025616201295009</v>
      </c>
      <c r="K172" s="2">
        <f t="shared" si="250"/>
        <v>-5.640029598223485</v>
      </c>
      <c r="L172" s="2">
        <f t="shared" si="250"/>
        <v>0.7909381878670381</v>
      </c>
      <c r="M172" s="35">
        <f t="shared" si="250"/>
        <v>8.587276606139422</v>
      </c>
      <c r="N172" s="2">
        <f t="shared" si="250"/>
        <v>18.20387566715412</v>
      </c>
      <c r="O172" s="2">
        <f t="shared" si="250"/>
        <v>30.30517637157565</v>
      </c>
      <c r="P172" s="2">
        <f t="shared" si="250"/>
        <v>45.89260331108164</v>
      </c>
      <c r="Q172" s="2">
        <f t="shared" si="250"/>
        <v>66.53196757976795</v>
      </c>
      <c r="R172" s="2">
        <f t="shared" si="250"/>
        <v>94.78116979669434</v>
      </c>
      <c r="S172" s="2">
        <f t="shared" si="250"/>
        <v>135.04727305375997</v>
      </c>
      <c r="T172" s="2">
        <f t="shared" si="250"/>
        <v>195.44350162114938</v>
      </c>
      <c r="U172" s="2">
        <f t="shared" si="250"/>
        <v>292.23110502044716</v>
      </c>
      <c r="V172" s="2">
        <f t="shared" si="250"/>
        <v>461.9190120104952</v>
      </c>
      <c r="W172" s="2">
        <f t="shared" si="250"/>
        <v>800.7229228059223</v>
      </c>
      <c r="X172" s="2">
        <f t="shared" si="250"/>
        <v>1633.186860456132</v>
      </c>
      <c r="Y172" s="2">
        <f t="shared" si="250"/>
        <v>4666.227721489167</v>
      </c>
      <c r="Z172" s="2">
        <f t="shared" si="250"/>
        <v>39780.59924462453</v>
      </c>
    </row>
    <row r="173" spans="1:26" s="11" customFormat="1" ht="15.75">
      <c r="A173" s="70" t="s">
        <v>81</v>
      </c>
      <c r="B173" s="2">
        <f>B171</f>
        <v>-46.90533549897804</v>
      </c>
      <c r="C173" s="2">
        <f aca="true" t="shared" si="251" ref="C173:Z173">C171</f>
        <v>-44.78880586354988</v>
      </c>
      <c r="D173" s="2">
        <f t="shared" si="251"/>
        <v>-42.679070388344016</v>
      </c>
      <c r="E173" s="2">
        <f t="shared" si="251"/>
        <v>-40.5695399731413</v>
      </c>
      <c r="F173" s="2">
        <f t="shared" si="251"/>
        <v>-38.453005371023394</v>
      </c>
      <c r="G173" s="2">
        <f t="shared" si="251"/>
        <v>-36.321424739988345</v>
      </c>
      <c r="H173" s="2">
        <f t="shared" si="251"/>
        <v>-34.165662872486536</v>
      </c>
      <c r="I173" s="2">
        <f t="shared" si="251"/>
        <v>-31.975166504724786</v>
      </c>
      <c r="J173" s="2">
        <f t="shared" si="251"/>
        <v>-29.7375556322988</v>
      </c>
      <c r="K173" s="2">
        <f t="shared" si="251"/>
        <v>-27.438105501034272</v>
      </c>
      <c r="L173" s="2">
        <f t="shared" si="251"/>
        <v>-25.059088790975544</v>
      </c>
      <c r="M173" s="35">
        <f t="shared" si="251"/>
        <v>-22.578945358074634</v>
      </c>
      <c r="N173" s="2">
        <f t="shared" si="251"/>
        <v>-19.97125591223084</v>
      </c>
      <c r="O173" s="2">
        <f t="shared" si="251"/>
        <v>-17.203538318357722</v>
      </c>
      <c r="P173" s="2">
        <f t="shared" si="251"/>
        <v>-14.236020678206035</v>
      </c>
      <c r="Q173" s="2">
        <f t="shared" si="251"/>
        <v>-11.020939956626535</v>
      </c>
      <c r="R173" s="2">
        <f t="shared" si="251"/>
        <v>-7.50404945682363</v>
      </c>
      <c r="S173" s="2">
        <f t="shared" si="251"/>
        <v>-3.633376111732229</v>
      </c>
      <c r="T173" s="2">
        <f t="shared" si="251"/>
        <v>0.6091744721926098</v>
      </c>
      <c r="U173" s="2">
        <f t="shared" si="251"/>
        <v>5.1013658591670925</v>
      </c>
      <c r="V173" s="2">
        <f t="shared" si="251"/>
        <v>9.204159028040756</v>
      </c>
      <c r="W173" s="2">
        <f t="shared" si="251"/>
        <v>10.23983981291623</v>
      </c>
      <c r="X173" s="2">
        <f t="shared" si="251"/>
        <v>-4.355319032751677</v>
      </c>
      <c r="Y173" s="2">
        <f t="shared" si="251"/>
        <v>-121.15777043901365</v>
      </c>
      <c r="Z173" s="2">
        <f t="shared" si="251"/>
        <v>-2325.543039634368</v>
      </c>
    </row>
    <row r="174" spans="1:26" s="11" customFormat="1" ht="15.75">
      <c r="A174" s="70" t="s">
        <v>82</v>
      </c>
      <c r="B174" s="2">
        <f>B172</f>
        <v>-34.93743512885872</v>
      </c>
      <c r="C174" s="2">
        <f aca="true" t="shared" si="252" ref="C174:Z174">C172</f>
        <v>-33.024131337639716</v>
      </c>
      <c r="D174" s="2">
        <f t="shared" si="252"/>
        <v>-30.909702017418013</v>
      </c>
      <c r="E174" s="2">
        <f t="shared" si="252"/>
        <v>-28.55588966915894</v>
      </c>
      <c r="F174" s="2">
        <f t="shared" si="252"/>
        <v>-25.915435077499136</v>
      </c>
      <c r="G174" s="2">
        <f t="shared" si="252"/>
        <v>-22.929140369109426</v>
      </c>
      <c r="H174" s="2">
        <f t="shared" si="252"/>
        <v>-19.52178323726344</v>
      </c>
      <c r="I174" s="2">
        <f t="shared" si="252"/>
        <v>-15.596334046330933</v>
      </c>
      <c r="J174" s="2">
        <f t="shared" si="252"/>
        <v>-11.025616201295009</v>
      </c>
      <c r="K174" s="2">
        <f t="shared" si="252"/>
        <v>-5.640029598223485</v>
      </c>
      <c r="L174" s="2">
        <f t="shared" si="252"/>
        <v>0.7909381878670381</v>
      </c>
      <c r="M174" s="35">
        <f t="shared" si="252"/>
        <v>8.587276606139422</v>
      </c>
      <c r="N174" s="2">
        <f t="shared" si="252"/>
        <v>18.20387566715412</v>
      </c>
      <c r="O174" s="2">
        <f t="shared" si="252"/>
        <v>30.30517637157565</v>
      </c>
      <c r="P174" s="2">
        <f t="shared" si="252"/>
        <v>45.89260331108164</v>
      </c>
      <c r="Q174" s="2">
        <f t="shared" si="252"/>
        <v>66.53196757976795</v>
      </c>
      <c r="R174" s="2">
        <f t="shared" si="252"/>
        <v>94.78116979669434</v>
      </c>
      <c r="S174" s="2">
        <f t="shared" si="252"/>
        <v>135.04727305375997</v>
      </c>
      <c r="T174" s="2">
        <f t="shared" si="252"/>
        <v>195.44350162114938</v>
      </c>
      <c r="U174" s="2">
        <f t="shared" si="252"/>
        <v>292.23110502044716</v>
      </c>
      <c r="V174" s="2">
        <f t="shared" si="252"/>
        <v>461.9190120104952</v>
      </c>
      <c r="W174" s="2">
        <f t="shared" si="252"/>
        <v>800.7229228059223</v>
      </c>
      <c r="X174" s="2">
        <f t="shared" si="252"/>
        <v>1633.186860456132</v>
      </c>
      <c r="Y174" s="2">
        <f t="shared" si="252"/>
        <v>4666.227721489167</v>
      </c>
      <c r="Z174" s="2">
        <f t="shared" si="252"/>
        <v>39780.59924462453</v>
      </c>
    </row>
    <row r="175" spans="1:26" s="11" customFormat="1" ht="16.5" customHeight="1">
      <c r="A175" s="70" t="s">
        <v>89</v>
      </c>
      <c r="B175" s="2">
        <f aca="true" t="shared" si="253" ref="B175:Z175">B41-B39*B33+B40*B32-B164*B26+B165*B25</f>
        <v>21.416386919847668</v>
      </c>
      <c r="C175" s="2">
        <f t="shared" si="253"/>
        <v>21.932927136328345</v>
      </c>
      <c r="D175" s="2">
        <f t="shared" si="253"/>
        <v>22.464584199204168</v>
      </c>
      <c r="E175" s="2">
        <f t="shared" si="253"/>
        <v>23.04029912651908</v>
      </c>
      <c r="F175" s="2">
        <f t="shared" si="253"/>
        <v>23.695641730302974</v>
      </c>
      <c r="G175" s="2">
        <f t="shared" si="253"/>
        <v>24.475557030142735</v>
      </c>
      <c r="H175" s="2">
        <f t="shared" si="253"/>
        <v>25.438256725198315</v>
      </c>
      <c r="I175" s="2">
        <f t="shared" si="253"/>
        <v>26.66084353056797</v>
      </c>
      <c r="J175" s="2">
        <f t="shared" si="253"/>
        <v>28.247605652629254</v>
      </c>
      <c r="K175" s="2">
        <f t="shared" si="253"/>
        <v>30.34251219008797</v>
      </c>
      <c r="L175" s="2">
        <f t="shared" si="253"/>
        <v>33.1484766045637</v>
      </c>
      <c r="M175" s="35">
        <f t="shared" si="253"/>
        <v>36.9578223326178</v>
      </c>
      <c r="N175" s="2">
        <f t="shared" si="253"/>
        <v>42.20186820673697</v>
      </c>
      <c r="O175" s="2">
        <f t="shared" si="253"/>
        <v>49.53431692169393</v>
      </c>
      <c r="P175" s="2">
        <f t="shared" si="253"/>
        <v>59.976886581112595</v>
      </c>
      <c r="Q175" s="2">
        <f t="shared" si="253"/>
        <v>75.18512745910434</v>
      </c>
      <c r="R175" s="2">
        <f t="shared" si="253"/>
        <v>97.95971928347191</v>
      </c>
      <c r="S175" s="2">
        <f t="shared" si="253"/>
        <v>133.294235870047</v>
      </c>
      <c r="T175" s="2">
        <f t="shared" si="253"/>
        <v>190.6967860980471</v>
      </c>
      <c r="U175" s="2">
        <f t="shared" si="253"/>
        <v>289.87049805272795</v>
      </c>
      <c r="V175" s="2">
        <f t="shared" si="253"/>
        <v>476.54950241764755</v>
      </c>
      <c r="W175" s="2">
        <f t="shared" si="253"/>
        <v>875.4019248150464</v>
      </c>
      <c r="X175" s="2">
        <f t="shared" si="253"/>
        <v>1922.030788258139</v>
      </c>
      <c r="Y175" s="2">
        <f t="shared" si="253"/>
        <v>5998.859928072014</v>
      </c>
      <c r="Z175" s="2">
        <f t="shared" si="253"/>
        <v>57093.67794039124</v>
      </c>
    </row>
    <row r="176" spans="1:26" s="11" customFormat="1" ht="13.5" thickBot="1">
      <c r="A176" s="66" t="s">
        <v>94</v>
      </c>
      <c r="B176" s="21"/>
      <c r="C176" s="21">
        <f>(C135-B135)/(RADIANS($F$10))</f>
        <v>32.17907786480455</v>
      </c>
      <c r="D176" s="21">
        <f aca="true" t="shared" si="254" ref="D176:Z176">(D135-C135)/(RADIANS($F$10))</f>
        <v>32.86562349202027</v>
      </c>
      <c r="E176" s="21">
        <f t="shared" si="254"/>
        <v>33.57908653841564</v>
      </c>
      <c r="F176" s="21">
        <f t="shared" si="254"/>
        <v>34.35314505529284</v>
      </c>
      <c r="G176" s="21">
        <f t="shared" si="254"/>
        <v>35.229765544130274</v>
      </c>
      <c r="H176" s="21">
        <f t="shared" si="254"/>
        <v>36.2625958415885</v>
      </c>
      <c r="I176" s="21">
        <f t="shared" si="254"/>
        <v>37.52181607041693</v>
      </c>
      <c r="J176" s="21">
        <f t="shared" si="254"/>
        <v>39.101213976555165</v>
      </c>
      <c r="K176" s="21">
        <f t="shared" si="254"/>
        <v>41.128720965005904</v>
      </c>
      <c r="L176" s="21">
        <f t="shared" si="254"/>
        <v>43.78245457773123</v>
      </c>
      <c r="M176" s="22">
        <f t="shared" si="254"/>
        <v>47.31574915792901</v>
      </c>
      <c r="N176" s="11">
        <f t="shared" si="254"/>
        <v>52.09729062952117</v>
      </c>
      <c r="O176" s="11">
        <f t="shared" si="254"/>
        <v>58.67749009981711</v>
      </c>
      <c r="P176" s="11">
        <f t="shared" si="254"/>
        <v>67.90221658254872</v>
      </c>
      <c r="Q176" s="11">
        <f t="shared" si="254"/>
        <v>81.11589716947611</v>
      </c>
      <c r="R176" s="11">
        <f t="shared" si="254"/>
        <v>100.54232288335182</v>
      </c>
      <c r="S176" s="11">
        <f t="shared" si="254"/>
        <v>130.0416616135128</v>
      </c>
      <c r="T176" s="11">
        <f t="shared" si="254"/>
        <v>176.72712939983722</v>
      </c>
      <c r="U176" s="11">
        <f t="shared" si="254"/>
        <v>254.74288558246613</v>
      </c>
      <c r="V176" s="11">
        <f t="shared" si="254"/>
        <v>395.1892119223929</v>
      </c>
      <c r="W176" s="11">
        <f t="shared" si="254"/>
        <v>676.7157014459168</v>
      </c>
      <c r="X176" s="11">
        <f t="shared" si="254"/>
        <v>1344.7750631192728</v>
      </c>
      <c r="Y176" s="11">
        <f t="shared" si="254"/>
        <v>3500.9281387401475</v>
      </c>
      <c r="Z176" s="11">
        <f t="shared" si="254"/>
        <v>19224.22473732064</v>
      </c>
    </row>
    <row r="177" s="11" customFormat="1" ht="12.75"/>
    <row r="178" spans="1:256" s="11" customFormat="1" ht="12.75">
      <c r="A178" s="11" t="s">
        <v>124</v>
      </c>
      <c r="B178" s="11">
        <f>B167/$F$10</f>
        <v>21.416386919847664</v>
      </c>
      <c r="C178" s="11">
        <f aca="true" t="shared" si="255" ref="C178:BN178">C167/$F$10</f>
        <v>21.93292713632833</v>
      </c>
      <c r="D178" s="11">
        <f t="shared" si="255"/>
        <v>22.464584199204175</v>
      </c>
      <c r="E178" s="11">
        <f t="shared" si="255"/>
        <v>23.04029912651908</v>
      </c>
      <c r="F178" s="11">
        <f t="shared" si="255"/>
        <v>23.69564173030293</v>
      </c>
      <c r="G178" s="11">
        <f t="shared" si="255"/>
        <v>24.47555703014273</v>
      </c>
      <c r="H178" s="11">
        <f t="shared" si="255"/>
        <v>25.438256725198315</v>
      </c>
      <c r="I178" s="11">
        <f t="shared" si="255"/>
        <v>26.660843530567973</v>
      </c>
      <c r="J178" s="11">
        <f t="shared" si="255"/>
        <v>28.247605652629233</v>
      </c>
      <c r="K178" s="11">
        <f t="shared" si="255"/>
        <v>30.342512190088</v>
      </c>
      <c r="L178" s="11">
        <f t="shared" si="255"/>
        <v>33.14847660456367</v>
      </c>
      <c r="M178" s="11">
        <f t="shared" si="255"/>
        <v>36.95782233261782</v>
      </c>
      <c r="N178" s="11">
        <f t="shared" si="255"/>
        <v>42.20186820673699</v>
      </c>
      <c r="O178" s="11">
        <f t="shared" si="255"/>
        <v>49.53431692169394</v>
      </c>
      <c r="P178" s="11">
        <f t="shared" si="255"/>
        <v>59.97688658111258</v>
      </c>
      <c r="Q178" s="11">
        <f t="shared" si="255"/>
        <v>75.18512745910431</v>
      </c>
      <c r="R178" s="11">
        <f t="shared" si="255"/>
        <v>97.95971928347186</v>
      </c>
      <c r="S178" s="11">
        <f t="shared" si="255"/>
        <v>133.294235870047</v>
      </c>
      <c r="T178" s="11">
        <f t="shared" si="255"/>
        <v>190.69678609804714</v>
      </c>
      <c r="U178" s="11">
        <f t="shared" si="255"/>
        <v>289.87049805272784</v>
      </c>
      <c r="V178" s="11">
        <f t="shared" si="255"/>
        <v>476.54950241764766</v>
      </c>
      <c r="W178" s="11">
        <f t="shared" si="255"/>
        <v>875.4019248150466</v>
      </c>
      <c r="X178" s="11">
        <f t="shared" si="255"/>
        <v>1922.0307882581392</v>
      </c>
      <c r="Y178" s="11">
        <f t="shared" si="255"/>
        <v>5998.859928072014</v>
      </c>
      <c r="Z178" s="11">
        <f t="shared" si="255"/>
        <v>57093.67794039123</v>
      </c>
      <c r="AA178" s="11" t="e">
        <f t="shared" si="255"/>
        <v>#DIV/0!</v>
      </c>
      <c r="AB178" s="11" t="e">
        <f t="shared" si="255"/>
        <v>#DIV/0!</v>
      </c>
      <c r="AC178" s="11" t="e">
        <f t="shared" si="255"/>
        <v>#DIV/0!</v>
      </c>
      <c r="AD178" s="11" t="e">
        <f t="shared" si="255"/>
        <v>#DIV/0!</v>
      </c>
      <c r="AE178" s="11" t="e">
        <f t="shared" si="255"/>
        <v>#DIV/0!</v>
      </c>
      <c r="AF178" s="11" t="e">
        <f t="shared" si="255"/>
        <v>#DIV/0!</v>
      </c>
      <c r="AG178" s="11" t="e">
        <f t="shared" si="255"/>
        <v>#DIV/0!</v>
      </c>
      <c r="AH178" s="11" t="e">
        <f t="shared" si="255"/>
        <v>#DIV/0!</v>
      </c>
      <c r="AI178" s="11" t="e">
        <f t="shared" si="255"/>
        <v>#DIV/0!</v>
      </c>
      <c r="AJ178" s="11" t="e">
        <f t="shared" si="255"/>
        <v>#DIV/0!</v>
      </c>
      <c r="AK178" s="11" t="e">
        <f t="shared" si="255"/>
        <v>#DIV/0!</v>
      </c>
      <c r="AL178" s="11" t="e">
        <f t="shared" si="255"/>
        <v>#DIV/0!</v>
      </c>
      <c r="AM178" s="11" t="e">
        <f t="shared" si="255"/>
        <v>#DIV/0!</v>
      </c>
      <c r="AN178" s="11" t="e">
        <f t="shared" si="255"/>
        <v>#DIV/0!</v>
      </c>
      <c r="AO178" s="11" t="e">
        <f t="shared" si="255"/>
        <v>#DIV/0!</v>
      </c>
      <c r="AP178" s="11" t="e">
        <f t="shared" si="255"/>
        <v>#DIV/0!</v>
      </c>
      <c r="AQ178" s="11" t="e">
        <f t="shared" si="255"/>
        <v>#DIV/0!</v>
      </c>
      <c r="AR178" s="11" t="e">
        <f t="shared" si="255"/>
        <v>#DIV/0!</v>
      </c>
      <c r="AS178" s="11" t="e">
        <f t="shared" si="255"/>
        <v>#DIV/0!</v>
      </c>
      <c r="AT178" s="11" t="e">
        <f t="shared" si="255"/>
        <v>#DIV/0!</v>
      </c>
      <c r="AU178" s="11" t="e">
        <f t="shared" si="255"/>
        <v>#DIV/0!</v>
      </c>
      <c r="AV178" s="11" t="e">
        <f t="shared" si="255"/>
        <v>#DIV/0!</v>
      </c>
      <c r="AW178" s="11" t="e">
        <f t="shared" si="255"/>
        <v>#DIV/0!</v>
      </c>
      <c r="AX178" s="11" t="e">
        <f t="shared" si="255"/>
        <v>#DIV/0!</v>
      </c>
      <c r="AY178" s="11" t="e">
        <f t="shared" si="255"/>
        <v>#DIV/0!</v>
      </c>
      <c r="AZ178" s="11" t="e">
        <f t="shared" si="255"/>
        <v>#DIV/0!</v>
      </c>
      <c r="BA178" s="11" t="e">
        <f t="shared" si="255"/>
        <v>#DIV/0!</v>
      </c>
      <c r="BB178" s="11" t="e">
        <f t="shared" si="255"/>
        <v>#DIV/0!</v>
      </c>
      <c r="BC178" s="11" t="e">
        <f t="shared" si="255"/>
        <v>#DIV/0!</v>
      </c>
      <c r="BD178" s="11" t="e">
        <f t="shared" si="255"/>
        <v>#DIV/0!</v>
      </c>
      <c r="BE178" s="11" t="e">
        <f t="shared" si="255"/>
        <v>#DIV/0!</v>
      </c>
      <c r="BF178" s="11" t="e">
        <f t="shared" si="255"/>
        <v>#DIV/0!</v>
      </c>
      <c r="BG178" s="11" t="e">
        <f t="shared" si="255"/>
        <v>#DIV/0!</v>
      </c>
      <c r="BH178" s="11" t="e">
        <f t="shared" si="255"/>
        <v>#DIV/0!</v>
      </c>
      <c r="BI178" s="11" t="e">
        <f t="shared" si="255"/>
        <v>#DIV/0!</v>
      </c>
      <c r="BJ178" s="11" t="e">
        <f t="shared" si="255"/>
        <v>#DIV/0!</v>
      </c>
      <c r="BK178" s="11" t="e">
        <f t="shared" si="255"/>
        <v>#DIV/0!</v>
      </c>
      <c r="BL178" s="11" t="e">
        <f t="shared" si="255"/>
        <v>#DIV/0!</v>
      </c>
      <c r="BM178" s="11" t="e">
        <f t="shared" si="255"/>
        <v>#DIV/0!</v>
      </c>
      <c r="BN178" s="11" t="e">
        <f t="shared" si="255"/>
        <v>#DIV/0!</v>
      </c>
      <c r="BO178" s="11" t="e">
        <f aca="true" t="shared" si="256" ref="BO178:DZ178">BO167/$F$10</f>
        <v>#DIV/0!</v>
      </c>
      <c r="BP178" s="11" t="e">
        <f t="shared" si="256"/>
        <v>#DIV/0!</v>
      </c>
      <c r="BQ178" s="11" t="e">
        <f t="shared" si="256"/>
        <v>#DIV/0!</v>
      </c>
      <c r="BR178" s="11" t="e">
        <f t="shared" si="256"/>
        <v>#DIV/0!</v>
      </c>
      <c r="BS178" s="11" t="e">
        <f t="shared" si="256"/>
        <v>#DIV/0!</v>
      </c>
      <c r="BT178" s="11" t="e">
        <f t="shared" si="256"/>
        <v>#DIV/0!</v>
      </c>
      <c r="BU178" s="11" t="e">
        <f t="shared" si="256"/>
        <v>#DIV/0!</v>
      </c>
      <c r="BV178" s="11" t="e">
        <f t="shared" si="256"/>
        <v>#DIV/0!</v>
      </c>
      <c r="BW178" s="11" t="e">
        <f t="shared" si="256"/>
        <v>#DIV/0!</v>
      </c>
      <c r="BX178" s="11" t="e">
        <f t="shared" si="256"/>
        <v>#DIV/0!</v>
      </c>
      <c r="BY178" s="11" t="e">
        <f t="shared" si="256"/>
        <v>#DIV/0!</v>
      </c>
      <c r="BZ178" s="11" t="e">
        <f t="shared" si="256"/>
        <v>#DIV/0!</v>
      </c>
      <c r="CA178" s="11" t="e">
        <f t="shared" si="256"/>
        <v>#DIV/0!</v>
      </c>
      <c r="CB178" s="11" t="e">
        <f t="shared" si="256"/>
        <v>#DIV/0!</v>
      </c>
      <c r="CC178" s="11" t="e">
        <f t="shared" si="256"/>
        <v>#DIV/0!</v>
      </c>
      <c r="CD178" s="11" t="e">
        <f t="shared" si="256"/>
        <v>#DIV/0!</v>
      </c>
      <c r="CE178" s="11" t="e">
        <f t="shared" si="256"/>
        <v>#DIV/0!</v>
      </c>
      <c r="CF178" s="11" t="e">
        <f t="shared" si="256"/>
        <v>#DIV/0!</v>
      </c>
      <c r="CG178" s="11" t="e">
        <f t="shared" si="256"/>
        <v>#DIV/0!</v>
      </c>
      <c r="CH178" s="11" t="e">
        <f t="shared" si="256"/>
        <v>#DIV/0!</v>
      </c>
      <c r="CI178" s="11" t="e">
        <f t="shared" si="256"/>
        <v>#DIV/0!</v>
      </c>
      <c r="CJ178" s="11" t="e">
        <f t="shared" si="256"/>
        <v>#DIV/0!</v>
      </c>
      <c r="CK178" s="11" t="e">
        <f t="shared" si="256"/>
        <v>#DIV/0!</v>
      </c>
      <c r="CL178" s="11" t="e">
        <f t="shared" si="256"/>
        <v>#DIV/0!</v>
      </c>
      <c r="CM178" s="11" t="e">
        <f t="shared" si="256"/>
        <v>#DIV/0!</v>
      </c>
      <c r="CN178" s="11" t="e">
        <f t="shared" si="256"/>
        <v>#DIV/0!</v>
      </c>
      <c r="CO178" s="11" t="e">
        <f t="shared" si="256"/>
        <v>#DIV/0!</v>
      </c>
      <c r="CP178" s="11" t="e">
        <f t="shared" si="256"/>
        <v>#DIV/0!</v>
      </c>
      <c r="CQ178" s="11" t="e">
        <f t="shared" si="256"/>
        <v>#DIV/0!</v>
      </c>
      <c r="CR178" s="11" t="e">
        <f t="shared" si="256"/>
        <v>#DIV/0!</v>
      </c>
      <c r="CS178" s="11" t="e">
        <f t="shared" si="256"/>
        <v>#DIV/0!</v>
      </c>
      <c r="CT178" s="11" t="e">
        <f t="shared" si="256"/>
        <v>#DIV/0!</v>
      </c>
      <c r="CU178" s="11" t="e">
        <f t="shared" si="256"/>
        <v>#DIV/0!</v>
      </c>
      <c r="CV178" s="11" t="e">
        <f t="shared" si="256"/>
        <v>#DIV/0!</v>
      </c>
      <c r="CW178" s="11" t="e">
        <f t="shared" si="256"/>
        <v>#DIV/0!</v>
      </c>
      <c r="CX178" s="11" t="e">
        <f t="shared" si="256"/>
        <v>#DIV/0!</v>
      </c>
      <c r="CY178" s="11" t="e">
        <f t="shared" si="256"/>
        <v>#DIV/0!</v>
      </c>
      <c r="CZ178" s="11" t="e">
        <f t="shared" si="256"/>
        <v>#DIV/0!</v>
      </c>
      <c r="DA178" s="11" t="e">
        <f t="shared" si="256"/>
        <v>#DIV/0!</v>
      </c>
      <c r="DB178" s="11" t="e">
        <f t="shared" si="256"/>
        <v>#DIV/0!</v>
      </c>
      <c r="DC178" s="11" t="e">
        <f t="shared" si="256"/>
        <v>#DIV/0!</v>
      </c>
      <c r="DD178" s="11" t="e">
        <f t="shared" si="256"/>
        <v>#DIV/0!</v>
      </c>
      <c r="DE178" s="11" t="e">
        <f t="shared" si="256"/>
        <v>#DIV/0!</v>
      </c>
      <c r="DF178" s="11" t="e">
        <f t="shared" si="256"/>
        <v>#DIV/0!</v>
      </c>
      <c r="DG178" s="11" t="e">
        <f t="shared" si="256"/>
        <v>#DIV/0!</v>
      </c>
      <c r="DH178" s="11" t="e">
        <f t="shared" si="256"/>
        <v>#DIV/0!</v>
      </c>
      <c r="DI178" s="11" t="e">
        <f t="shared" si="256"/>
        <v>#DIV/0!</v>
      </c>
      <c r="DJ178" s="11" t="e">
        <f t="shared" si="256"/>
        <v>#DIV/0!</v>
      </c>
      <c r="DK178" s="11" t="e">
        <f t="shared" si="256"/>
        <v>#DIV/0!</v>
      </c>
      <c r="DL178" s="11" t="e">
        <f t="shared" si="256"/>
        <v>#DIV/0!</v>
      </c>
      <c r="DM178" s="11" t="e">
        <f t="shared" si="256"/>
        <v>#DIV/0!</v>
      </c>
      <c r="DN178" s="11" t="e">
        <f t="shared" si="256"/>
        <v>#DIV/0!</v>
      </c>
      <c r="DO178" s="11" t="e">
        <f t="shared" si="256"/>
        <v>#DIV/0!</v>
      </c>
      <c r="DP178" s="11" t="e">
        <f t="shared" si="256"/>
        <v>#DIV/0!</v>
      </c>
      <c r="DQ178" s="11" t="e">
        <f t="shared" si="256"/>
        <v>#DIV/0!</v>
      </c>
      <c r="DR178" s="11" t="e">
        <f t="shared" si="256"/>
        <v>#DIV/0!</v>
      </c>
      <c r="DS178" s="11" t="e">
        <f t="shared" si="256"/>
        <v>#DIV/0!</v>
      </c>
      <c r="DT178" s="11" t="e">
        <f t="shared" si="256"/>
        <v>#DIV/0!</v>
      </c>
      <c r="DU178" s="11" t="e">
        <f t="shared" si="256"/>
        <v>#DIV/0!</v>
      </c>
      <c r="DV178" s="11" t="e">
        <f t="shared" si="256"/>
        <v>#DIV/0!</v>
      </c>
      <c r="DW178" s="11" t="e">
        <f t="shared" si="256"/>
        <v>#DIV/0!</v>
      </c>
      <c r="DX178" s="11" t="e">
        <f t="shared" si="256"/>
        <v>#DIV/0!</v>
      </c>
      <c r="DY178" s="11" t="e">
        <f t="shared" si="256"/>
        <v>#DIV/0!</v>
      </c>
      <c r="DZ178" s="11" t="e">
        <f t="shared" si="256"/>
        <v>#DIV/0!</v>
      </c>
      <c r="EA178" s="11" t="e">
        <f aca="true" t="shared" si="257" ref="EA178:GL178">EA167/$F$10</f>
        <v>#DIV/0!</v>
      </c>
      <c r="EB178" s="11" t="e">
        <f t="shared" si="257"/>
        <v>#DIV/0!</v>
      </c>
      <c r="EC178" s="11" t="e">
        <f t="shared" si="257"/>
        <v>#DIV/0!</v>
      </c>
      <c r="ED178" s="11" t="e">
        <f t="shared" si="257"/>
        <v>#DIV/0!</v>
      </c>
      <c r="EE178" s="11" t="e">
        <f t="shared" si="257"/>
        <v>#DIV/0!</v>
      </c>
      <c r="EF178" s="11" t="e">
        <f t="shared" si="257"/>
        <v>#DIV/0!</v>
      </c>
      <c r="EG178" s="11" t="e">
        <f t="shared" si="257"/>
        <v>#DIV/0!</v>
      </c>
      <c r="EH178" s="11" t="e">
        <f t="shared" si="257"/>
        <v>#DIV/0!</v>
      </c>
      <c r="EI178" s="11" t="e">
        <f t="shared" si="257"/>
        <v>#DIV/0!</v>
      </c>
      <c r="EJ178" s="11" t="e">
        <f t="shared" si="257"/>
        <v>#DIV/0!</v>
      </c>
      <c r="EK178" s="11" t="e">
        <f t="shared" si="257"/>
        <v>#DIV/0!</v>
      </c>
      <c r="EL178" s="11" t="e">
        <f t="shared" si="257"/>
        <v>#DIV/0!</v>
      </c>
      <c r="EM178" s="11" t="e">
        <f t="shared" si="257"/>
        <v>#DIV/0!</v>
      </c>
      <c r="EN178" s="11" t="e">
        <f t="shared" si="257"/>
        <v>#DIV/0!</v>
      </c>
      <c r="EO178" s="11" t="e">
        <f t="shared" si="257"/>
        <v>#DIV/0!</v>
      </c>
      <c r="EP178" s="11" t="e">
        <f t="shared" si="257"/>
        <v>#DIV/0!</v>
      </c>
      <c r="EQ178" s="11" t="e">
        <f t="shared" si="257"/>
        <v>#DIV/0!</v>
      </c>
      <c r="ER178" s="11" t="e">
        <f t="shared" si="257"/>
        <v>#DIV/0!</v>
      </c>
      <c r="ES178" s="11" t="e">
        <f t="shared" si="257"/>
        <v>#DIV/0!</v>
      </c>
      <c r="ET178" s="11" t="e">
        <f t="shared" si="257"/>
        <v>#DIV/0!</v>
      </c>
      <c r="EU178" s="11" t="e">
        <f t="shared" si="257"/>
        <v>#DIV/0!</v>
      </c>
      <c r="EV178" s="11" t="e">
        <f t="shared" si="257"/>
        <v>#DIV/0!</v>
      </c>
      <c r="EW178" s="11" t="e">
        <f t="shared" si="257"/>
        <v>#DIV/0!</v>
      </c>
      <c r="EX178" s="11" t="e">
        <f t="shared" si="257"/>
        <v>#DIV/0!</v>
      </c>
      <c r="EY178" s="11" t="e">
        <f t="shared" si="257"/>
        <v>#DIV/0!</v>
      </c>
      <c r="EZ178" s="11" t="e">
        <f t="shared" si="257"/>
        <v>#DIV/0!</v>
      </c>
      <c r="FA178" s="11" t="e">
        <f t="shared" si="257"/>
        <v>#DIV/0!</v>
      </c>
      <c r="FB178" s="11" t="e">
        <f t="shared" si="257"/>
        <v>#DIV/0!</v>
      </c>
      <c r="FC178" s="11" t="e">
        <f t="shared" si="257"/>
        <v>#DIV/0!</v>
      </c>
      <c r="FD178" s="11" t="e">
        <f t="shared" si="257"/>
        <v>#DIV/0!</v>
      </c>
      <c r="FE178" s="11" t="e">
        <f t="shared" si="257"/>
        <v>#DIV/0!</v>
      </c>
      <c r="FF178" s="11" t="e">
        <f t="shared" si="257"/>
        <v>#DIV/0!</v>
      </c>
      <c r="FG178" s="11" t="e">
        <f t="shared" si="257"/>
        <v>#DIV/0!</v>
      </c>
      <c r="FH178" s="11" t="e">
        <f t="shared" si="257"/>
        <v>#DIV/0!</v>
      </c>
      <c r="FI178" s="11" t="e">
        <f t="shared" si="257"/>
        <v>#DIV/0!</v>
      </c>
      <c r="FJ178" s="11" t="e">
        <f t="shared" si="257"/>
        <v>#DIV/0!</v>
      </c>
      <c r="FK178" s="11" t="e">
        <f t="shared" si="257"/>
        <v>#DIV/0!</v>
      </c>
      <c r="FL178" s="11" t="e">
        <f t="shared" si="257"/>
        <v>#DIV/0!</v>
      </c>
      <c r="FM178" s="11" t="e">
        <f t="shared" si="257"/>
        <v>#DIV/0!</v>
      </c>
      <c r="FN178" s="11" t="e">
        <f t="shared" si="257"/>
        <v>#DIV/0!</v>
      </c>
      <c r="FO178" s="11" t="e">
        <f t="shared" si="257"/>
        <v>#DIV/0!</v>
      </c>
      <c r="FP178" s="11" t="e">
        <f t="shared" si="257"/>
        <v>#DIV/0!</v>
      </c>
      <c r="FQ178" s="11" t="e">
        <f t="shared" si="257"/>
        <v>#DIV/0!</v>
      </c>
      <c r="FR178" s="11" t="e">
        <f t="shared" si="257"/>
        <v>#DIV/0!</v>
      </c>
      <c r="FS178" s="11" t="e">
        <f t="shared" si="257"/>
        <v>#DIV/0!</v>
      </c>
      <c r="FT178" s="11" t="e">
        <f t="shared" si="257"/>
        <v>#DIV/0!</v>
      </c>
      <c r="FU178" s="11" t="e">
        <f t="shared" si="257"/>
        <v>#DIV/0!</v>
      </c>
      <c r="FV178" s="11" t="e">
        <f t="shared" si="257"/>
        <v>#DIV/0!</v>
      </c>
      <c r="FW178" s="11" t="e">
        <f t="shared" si="257"/>
        <v>#DIV/0!</v>
      </c>
      <c r="FX178" s="11" t="e">
        <f t="shared" si="257"/>
        <v>#DIV/0!</v>
      </c>
      <c r="FY178" s="11" t="e">
        <f t="shared" si="257"/>
        <v>#DIV/0!</v>
      </c>
      <c r="FZ178" s="11" t="e">
        <f t="shared" si="257"/>
        <v>#DIV/0!</v>
      </c>
      <c r="GA178" s="11" t="e">
        <f t="shared" si="257"/>
        <v>#DIV/0!</v>
      </c>
      <c r="GB178" s="11" t="e">
        <f t="shared" si="257"/>
        <v>#DIV/0!</v>
      </c>
      <c r="GC178" s="11" t="e">
        <f t="shared" si="257"/>
        <v>#DIV/0!</v>
      </c>
      <c r="GD178" s="11" t="e">
        <f t="shared" si="257"/>
        <v>#DIV/0!</v>
      </c>
      <c r="GE178" s="11" t="e">
        <f t="shared" si="257"/>
        <v>#DIV/0!</v>
      </c>
      <c r="GF178" s="11" t="e">
        <f t="shared" si="257"/>
        <v>#DIV/0!</v>
      </c>
      <c r="GG178" s="11" t="e">
        <f t="shared" si="257"/>
        <v>#DIV/0!</v>
      </c>
      <c r="GH178" s="11" t="e">
        <f t="shared" si="257"/>
        <v>#DIV/0!</v>
      </c>
      <c r="GI178" s="11" t="e">
        <f t="shared" si="257"/>
        <v>#DIV/0!</v>
      </c>
      <c r="GJ178" s="11" t="e">
        <f t="shared" si="257"/>
        <v>#DIV/0!</v>
      </c>
      <c r="GK178" s="11" t="e">
        <f t="shared" si="257"/>
        <v>#DIV/0!</v>
      </c>
      <c r="GL178" s="11" t="e">
        <f t="shared" si="257"/>
        <v>#DIV/0!</v>
      </c>
      <c r="GM178" s="11" t="e">
        <f aca="true" t="shared" si="258" ref="GM178:IV178">GM167/$F$10</f>
        <v>#DIV/0!</v>
      </c>
      <c r="GN178" s="11" t="e">
        <f t="shared" si="258"/>
        <v>#DIV/0!</v>
      </c>
      <c r="GO178" s="11" t="e">
        <f t="shared" si="258"/>
        <v>#DIV/0!</v>
      </c>
      <c r="GP178" s="11" t="e">
        <f t="shared" si="258"/>
        <v>#DIV/0!</v>
      </c>
      <c r="GQ178" s="11" t="e">
        <f t="shared" si="258"/>
        <v>#DIV/0!</v>
      </c>
      <c r="GR178" s="11" t="e">
        <f t="shared" si="258"/>
        <v>#DIV/0!</v>
      </c>
      <c r="GS178" s="11" t="e">
        <f t="shared" si="258"/>
        <v>#DIV/0!</v>
      </c>
      <c r="GT178" s="11" t="e">
        <f t="shared" si="258"/>
        <v>#DIV/0!</v>
      </c>
      <c r="GU178" s="11" t="e">
        <f t="shared" si="258"/>
        <v>#DIV/0!</v>
      </c>
      <c r="GV178" s="11" t="e">
        <f t="shared" si="258"/>
        <v>#DIV/0!</v>
      </c>
      <c r="GW178" s="11" t="e">
        <f t="shared" si="258"/>
        <v>#DIV/0!</v>
      </c>
      <c r="GX178" s="11" t="e">
        <f t="shared" si="258"/>
        <v>#DIV/0!</v>
      </c>
      <c r="GY178" s="11" t="e">
        <f t="shared" si="258"/>
        <v>#DIV/0!</v>
      </c>
      <c r="GZ178" s="11" t="e">
        <f t="shared" si="258"/>
        <v>#DIV/0!</v>
      </c>
      <c r="HA178" s="11" t="e">
        <f t="shared" si="258"/>
        <v>#DIV/0!</v>
      </c>
      <c r="HB178" s="11" t="e">
        <f t="shared" si="258"/>
        <v>#DIV/0!</v>
      </c>
      <c r="HC178" s="11" t="e">
        <f t="shared" si="258"/>
        <v>#DIV/0!</v>
      </c>
      <c r="HD178" s="11" t="e">
        <f t="shared" si="258"/>
        <v>#DIV/0!</v>
      </c>
      <c r="HE178" s="11" t="e">
        <f t="shared" si="258"/>
        <v>#DIV/0!</v>
      </c>
      <c r="HF178" s="11" t="e">
        <f t="shared" si="258"/>
        <v>#DIV/0!</v>
      </c>
      <c r="HG178" s="11" t="e">
        <f t="shared" si="258"/>
        <v>#DIV/0!</v>
      </c>
      <c r="HH178" s="11" t="e">
        <f t="shared" si="258"/>
        <v>#DIV/0!</v>
      </c>
      <c r="HI178" s="11" t="e">
        <f t="shared" si="258"/>
        <v>#DIV/0!</v>
      </c>
      <c r="HJ178" s="11" t="e">
        <f t="shared" si="258"/>
        <v>#DIV/0!</v>
      </c>
      <c r="HK178" s="11" t="e">
        <f t="shared" si="258"/>
        <v>#DIV/0!</v>
      </c>
      <c r="HL178" s="11" t="e">
        <f t="shared" si="258"/>
        <v>#DIV/0!</v>
      </c>
      <c r="HM178" s="11" t="e">
        <f t="shared" si="258"/>
        <v>#DIV/0!</v>
      </c>
      <c r="HN178" s="11" t="e">
        <f t="shared" si="258"/>
        <v>#DIV/0!</v>
      </c>
      <c r="HO178" s="11" t="e">
        <f t="shared" si="258"/>
        <v>#DIV/0!</v>
      </c>
      <c r="HP178" s="11" t="e">
        <f t="shared" si="258"/>
        <v>#DIV/0!</v>
      </c>
      <c r="HQ178" s="11" t="e">
        <f t="shared" si="258"/>
        <v>#DIV/0!</v>
      </c>
      <c r="HR178" s="11" t="e">
        <f t="shared" si="258"/>
        <v>#DIV/0!</v>
      </c>
      <c r="HS178" s="11" t="e">
        <f t="shared" si="258"/>
        <v>#DIV/0!</v>
      </c>
      <c r="HT178" s="11" t="e">
        <f t="shared" si="258"/>
        <v>#DIV/0!</v>
      </c>
      <c r="HU178" s="11" t="e">
        <f t="shared" si="258"/>
        <v>#DIV/0!</v>
      </c>
      <c r="HV178" s="11" t="e">
        <f t="shared" si="258"/>
        <v>#DIV/0!</v>
      </c>
      <c r="HW178" s="11" t="e">
        <f t="shared" si="258"/>
        <v>#DIV/0!</v>
      </c>
      <c r="HX178" s="11" t="e">
        <f t="shared" si="258"/>
        <v>#DIV/0!</v>
      </c>
      <c r="HY178" s="11" t="e">
        <f t="shared" si="258"/>
        <v>#DIV/0!</v>
      </c>
      <c r="HZ178" s="11" t="e">
        <f t="shared" si="258"/>
        <v>#DIV/0!</v>
      </c>
      <c r="IA178" s="11" t="e">
        <f t="shared" si="258"/>
        <v>#DIV/0!</v>
      </c>
      <c r="IB178" s="11" t="e">
        <f t="shared" si="258"/>
        <v>#DIV/0!</v>
      </c>
      <c r="IC178" s="11" t="e">
        <f t="shared" si="258"/>
        <v>#DIV/0!</v>
      </c>
      <c r="ID178" s="11" t="e">
        <f t="shared" si="258"/>
        <v>#DIV/0!</v>
      </c>
      <c r="IE178" s="11" t="e">
        <f t="shared" si="258"/>
        <v>#DIV/0!</v>
      </c>
      <c r="IF178" s="11" t="e">
        <f t="shared" si="258"/>
        <v>#DIV/0!</v>
      </c>
      <c r="IG178" s="11" t="e">
        <f t="shared" si="258"/>
        <v>#DIV/0!</v>
      </c>
      <c r="IH178" s="11" t="e">
        <f t="shared" si="258"/>
        <v>#DIV/0!</v>
      </c>
      <c r="II178" s="11" t="e">
        <f t="shared" si="258"/>
        <v>#DIV/0!</v>
      </c>
      <c r="IJ178" s="11" t="e">
        <f t="shared" si="258"/>
        <v>#DIV/0!</v>
      </c>
      <c r="IK178" s="11" t="e">
        <f t="shared" si="258"/>
        <v>#DIV/0!</v>
      </c>
      <c r="IL178" s="11" t="e">
        <f t="shared" si="258"/>
        <v>#DIV/0!</v>
      </c>
      <c r="IM178" s="11" t="e">
        <f t="shared" si="258"/>
        <v>#DIV/0!</v>
      </c>
      <c r="IN178" s="11" t="e">
        <f t="shared" si="258"/>
        <v>#DIV/0!</v>
      </c>
      <c r="IO178" s="11" t="e">
        <f t="shared" si="258"/>
        <v>#DIV/0!</v>
      </c>
      <c r="IP178" s="11" t="e">
        <f t="shared" si="258"/>
        <v>#DIV/0!</v>
      </c>
      <c r="IQ178" s="11" t="e">
        <f t="shared" si="258"/>
        <v>#DIV/0!</v>
      </c>
      <c r="IR178" s="11" t="e">
        <f t="shared" si="258"/>
        <v>#DIV/0!</v>
      </c>
      <c r="IS178" s="11" t="e">
        <f t="shared" si="258"/>
        <v>#DIV/0!</v>
      </c>
      <c r="IT178" s="11" t="e">
        <f t="shared" si="258"/>
        <v>#DIV/0!</v>
      </c>
      <c r="IU178" s="11" t="e">
        <f t="shared" si="258"/>
        <v>#DIV/0!</v>
      </c>
      <c r="IV178" s="11" t="e">
        <f t="shared" si="258"/>
        <v>#DIV/0!</v>
      </c>
    </row>
    <row r="179" s="11" customFormat="1" ht="12.75"/>
  </sheetData>
  <printOptions horizontalCentered="1" verticalCentered="1"/>
  <pageMargins left="0" right="0" top="0.984251968503937" bottom="0.984251968503937" header="0.5118110236220472" footer="0.5118110236220472"/>
  <pageSetup horizontalDpi="360" verticalDpi="360" orientation="landscape" paperSize="9" scale="83" r:id="rId4"/>
  <rowBreaks count="3" manualBreakCount="3">
    <brk id="39" max="65535" man="1"/>
    <brk id="79" max="65535" man="1"/>
    <brk id="102" max="6553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I. Novikov</dc:creator>
  <cp:keywords/>
  <dc:description/>
  <cp:lastModifiedBy>fpp2</cp:lastModifiedBy>
  <cp:lastPrinted>1999-01-14T12:46:49Z</cp:lastPrinted>
  <dcterms:created xsi:type="dcterms:W3CDTF">1998-11-03T10:36:27Z</dcterms:created>
  <dcterms:modified xsi:type="dcterms:W3CDTF">2003-03-12T09:10:21Z</dcterms:modified>
  <cp:category/>
  <cp:version/>
  <cp:contentType/>
  <cp:contentStatus/>
</cp:coreProperties>
</file>